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updateLinks="never" codeName="ThisWorkbook"/>
  <xr:revisionPtr revIDLastSave="58" documentId="8_{FE515F83-795C-4268-B772-D940879A4C4D}" xr6:coauthVersionLast="47" xr6:coauthVersionMax="47" xr10:uidLastSave="{BA33FC31-C21F-4367-83BA-DAF8A90BBFBB}"/>
  <workbookProtection workbookAlgorithmName="SHA-512" workbookHashValue="7xUsa7i+MVu6jGWwgM3/WrMc3ra3mWsKgfT/od1/uuPoenFgtef4iSSYHTLD+1pPeyOyUpdiggWzonrGIhgbjA==" workbookSaltValue="e1G2vyqtTH3CplGrHBg0Nw==" workbookSpinCount="100000" lockStructure="1"/>
  <bookViews>
    <workbookView xWindow="-110" yWindow="-110" windowWidth="19420" windowHeight="11500" xr2:uid="{00000000-000D-0000-FFFF-FFFF00000000}"/>
  </bookViews>
  <sheets>
    <sheet name="Index &amp; notes" sheetId="2" r:id="rId1"/>
    <sheet name="Births (rates)" sheetId="7" r:id="rId2"/>
    <sheet name="Deaths (counts)" sheetId="9" r:id="rId3"/>
    <sheet name="Charts" sheetId="3" r:id="rId4"/>
    <sheet name="Raw data" sheetId="1" state="hidden" r:id="rId5"/>
    <sheet name="Lookup" sheetId="4" state="hidden" r:id="rId6"/>
  </sheets>
  <externalReferences>
    <externalReference r:id="rId7"/>
  </externalReferences>
  <definedNames>
    <definedName name="Area" localSheetId="2">[1]Lookup!$B$2:$B$17</definedName>
    <definedName name="Area">Lookup!$B$2:$B$17</definedName>
    <definedName name="Area1">[1]Lookup!$B$2:$B$17</definedName>
    <definedName name="TFR" localSheetId="2">'Deaths (counts)'!#REF!</definedName>
    <definedName name="TFR">'Births (rates)'!$B$6:$B$22</definedName>
    <definedName name="Totalfertility">[1]Rates!$B$33:$B$49</definedName>
    <definedName name="TotalFR">'Deaths (counts)'!#REF!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3" l="1" a="1"/>
  <c r="D55" i="3" s="1"/>
  <c r="E55" i="3" a="1"/>
  <c r="E55" i="3" s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C93" i="1"/>
  <c r="N6" i="9"/>
  <c r="AH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S38" i="1"/>
  <c r="E54" i="3" a="1"/>
  <c r="E54" i="3" s="1"/>
  <c r="D54" i="3" a="1"/>
  <c r="D54" i="3" s="1"/>
  <c r="F55" i="3" l="1"/>
  <c r="F54" i="3"/>
  <c r="E12" i="3" l="1" a="1"/>
  <c r="E12" i="3" s="1"/>
  <c r="E13" i="3" a="1"/>
  <c r="E13" i="3" s="1"/>
  <c r="E14" i="3" a="1"/>
  <c r="E14" i="3" s="1"/>
  <c r="E15" i="3" a="1"/>
  <c r="E15" i="3" s="1"/>
  <c r="E16" i="3" a="1"/>
  <c r="E16" i="3" s="1"/>
  <c r="E17" i="3" a="1"/>
  <c r="E17" i="3" s="1"/>
  <c r="E18" i="3" a="1"/>
  <c r="E18" i="3" s="1"/>
  <c r="E19" i="3" a="1"/>
  <c r="E19" i="3" s="1"/>
  <c r="E20" i="3" a="1"/>
  <c r="E20" i="3" s="1"/>
  <c r="E21" i="3" a="1"/>
  <c r="E21" i="3" s="1"/>
  <c r="E22" i="3" a="1"/>
  <c r="E22" i="3" s="1"/>
  <c r="E23" i="3" a="1"/>
  <c r="E23" i="3" s="1"/>
  <c r="E24" i="3" a="1"/>
  <c r="E24" i="3" s="1"/>
  <c r="E25" i="3" a="1"/>
  <c r="E25" i="3" s="1"/>
  <c r="E26" i="3" a="1"/>
  <c r="E26" i="3" s="1"/>
  <c r="E27" i="3" a="1"/>
  <c r="E27" i="3" s="1"/>
  <c r="E28" i="3" a="1"/>
  <c r="E28" i="3" s="1"/>
  <c r="E29" i="3" a="1"/>
  <c r="E29" i="3" s="1"/>
  <c r="E30" i="3" a="1"/>
  <c r="E30" i="3" s="1"/>
  <c r="E31" i="3" a="1"/>
  <c r="E31" i="3" s="1"/>
  <c r="E32" i="3" a="1"/>
  <c r="E32" i="3" s="1"/>
  <c r="E33" i="3" a="1"/>
  <c r="E33" i="3" s="1"/>
  <c r="E34" i="3" a="1"/>
  <c r="E34" i="3" s="1"/>
  <c r="E35" i="3" a="1"/>
  <c r="E35" i="3" s="1"/>
  <c r="E36" i="3" a="1"/>
  <c r="E36" i="3" s="1"/>
  <c r="E37" i="3" a="1"/>
  <c r="E37" i="3" s="1"/>
  <c r="E38" i="3" a="1"/>
  <c r="E38" i="3" s="1"/>
  <c r="E39" i="3" a="1"/>
  <c r="E39" i="3" s="1"/>
  <c r="E40" i="3" a="1"/>
  <c r="E40" i="3" s="1"/>
  <c r="E41" i="3" a="1"/>
  <c r="E41" i="3" s="1"/>
  <c r="E42" i="3" a="1"/>
  <c r="E42" i="3" s="1"/>
  <c r="E43" i="3" a="1"/>
  <c r="E43" i="3" s="1"/>
  <c r="E44" i="3" a="1"/>
  <c r="E44" i="3" s="1"/>
  <c r="E45" i="3" a="1"/>
  <c r="E45" i="3" s="1"/>
  <c r="E46" i="3" a="1"/>
  <c r="E46" i="3" s="1"/>
  <c r="E47" i="3" a="1"/>
  <c r="E47" i="3" s="1"/>
  <c r="E48" i="3" a="1"/>
  <c r="E48" i="3" s="1"/>
  <c r="E49" i="3" a="1"/>
  <c r="E49" i="3" s="1"/>
  <c r="E50" i="3" a="1"/>
  <c r="E50" i="3" s="1"/>
  <c r="E51" i="3" a="1"/>
  <c r="E51" i="3" s="1"/>
  <c r="E52" i="3" a="1"/>
  <c r="E52" i="3" s="1"/>
  <c r="E53" i="3" a="1"/>
  <c r="E53" i="3" s="1"/>
  <c r="E11" i="3" a="1"/>
  <c r="E11" i="3" s="1"/>
  <c r="D13" i="3" a="1"/>
  <c r="D13" i="3" s="1"/>
  <c r="D14" i="3" a="1"/>
  <c r="D14" i="3" s="1"/>
  <c r="D15" i="3" a="1"/>
  <c r="D15" i="3" s="1"/>
  <c r="D16" i="3" a="1"/>
  <c r="D16" i="3" s="1"/>
  <c r="D17" i="3" a="1"/>
  <c r="D17" i="3" s="1"/>
  <c r="D18" i="3" a="1"/>
  <c r="D18" i="3" s="1"/>
  <c r="D19" i="3" a="1"/>
  <c r="D19" i="3" s="1"/>
  <c r="D20" i="3" a="1"/>
  <c r="D20" i="3" s="1"/>
  <c r="D21" i="3" a="1"/>
  <c r="D21" i="3" s="1"/>
  <c r="D22" i="3" a="1"/>
  <c r="D22" i="3" s="1"/>
  <c r="D23" i="3" a="1"/>
  <c r="D23" i="3" s="1"/>
  <c r="D24" i="3" a="1"/>
  <c r="D24" i="3" s="1"/>
  <c r="D25" i="3" a="1"/>
  <c r="D25" i="3" s="1"/>
  <c r="D26" i="3" a="1"/>
  <c r="D26" i="3" s="1"/>
  <c r="D27" i="3" a="1"/>
  <c r="D27" i="3" s="1"/>
  <c r="D28" i="3" a="1"/>
  <c r="D28" i="3" s="1"/>
  <c r="D29" i="3" a="1"/>
  <c r="D29" i="3" s="1"/>
  <c r="D30" i="3" a="1"/>
  <c r="D30" i="3" s="1"/>
  <c r="D31" i="3" a="1"/>
  <c r="D31" i="3" s="1"/>
  <c r="D32" i="3" a="1"/>
  <c r="D32" i="3" s="1"/>
  <c r="D33" i="3" a="1"/>
  <c r="D33" i="3" s="1"/>
  <c r="D34" i="3" a="1"/>
  <c r="D34" i="3" s="1"/>
  <c r="D35" i="3" a="1"/>
  <c r="D35" i="3" s="1"/>
  <c r="D36" i="3" a="1"/>
  <c r="D36" i="3" s="1"/>
  <c r="D37" i="3" a="1"/>
  <c r="D37" i="3" s="1"/>
  <c r="D38" i="3" a="1"/>
  <c r="D38" i="3" s="1"/>
  <c r="D39" i="3" a="1"/>
  <c r="D39" i="3" s="1"/>
  <c r="D40" i="3" a="1"/>
  <c r="D40" i="3" s="1"/>
  <c r="D41" i="3" a="1"/>
  <c r="D41" i="3" s="1"/>
  <c r="D42" i="3" a="1"/>
  <c r="D42" i="3" s="1"/>
  <c r="D43" i="3" a="1"/>
  <c r="D43" i="3" s="1"/>
  <c r="D44" i="3" a="1"/>
  <c r="D44" i="3" s="1"/>
  <c r="D45" i="3" a="1"/>
  <c r="D45" i="3" s="1"/>
  <c r="D46" i="3" a="1"/>
  <c r="D46" i="3" s="1"/>
  <c r="D47" i="3" a="1"/>
  <c r="D47" i="3" s="1"/>
  <c r="D48" i="3" a="1"/>
  <c r="D48" i="3" s="1"/>
  <c r="D49" i="3" a="1"/>
  <c r="D49" i="3" s="1"/>
  <c r="D50" i="3" a="1"/>
  <c r="D50" i="3" s="1"/>
  <c r="D51" i="3" a="1"/>
  <c r="D51" i="3" s="1"/>
  <c r="D52" i="3" a="1"/>
  <c r="D52" i="3" s="1"/>
  <c r="D53" i="3" a="1"/>
  <c r="D53" i="3" s="1"/>
  <c r="D12" i="3" a="1"/>
  <c r="D12" i="3" s="1"/>
  <c r="D11" i="3" a="1"/>
  <c r="D11" i="3" s="1"/>
  <c r="AI6" i="7"/>
  <c r="F53" i="3" l="1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29" i="9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X17" i="7"/>
  <c r="X7" i="7"/>
  <c r="X8" i="7"/>
  <c r="X9" i="7"/>
  <c r="X10" i="7"/>
  <c r="X11" i="7"/>
  <c r="X12" i="7"/>
  <c r="X13" i="7"/>
  <c r="X14" i="7"/>
  <c r="X15" i="7"/>
  <c r="X16" i="7"/>
  <c r="X18" i="7"/>
  <c r="X19" i="7"/>
  <c r="X20" i="7"/>
  <c r="X21" i="7"/>
  <c r="X22" i="7"/>
  <c r="X6" i="7"/>
  <c r="F12" i="3" l="1"/>
  <c r="F52" i="3"/>
  <c r="F51" i="3"/>
  <c r="F48" i="3"/>
  <c r="F50" i="3"/>
  <c r="F49" i="3"/>
  <c r="F47" i="3" l="1"/>
  <c r="F24" i="3" l="1"/>
  <c r="F16" i="3"/>
  <c r="F14" i="3"/>
  <c r="F15" i="3"/>
  <c r="F22" i="3"/>
  <c r="F40" i="3"/>
  <c r="F32" i="3"/>
  <c r="F25" i="3"/>
  <c r="F18" i="3"/>
  <c r="F45" i="3"/>
  <c r="F41" i="3"/>
  <c r="F21" i="3"/>
  <c r="F13" i="3"/>
  <c r="F44" i="3"/>
  <c r="F36" i="3"/>
  <c r="F26" i="3"/>
  <c r="F17" i="3"/>
  <c r="F37" i="3"/>
  <c r="F33" i="3"/>
  <c r="F29" i="3"/>
  <c r="F28" i="3"/>
  <c r="F20" i="3"/>
  <c r="F27" i="3"/>
  <c r="F11" i="3"/>
  <c r="F23" i="3"/>
  <c r="F19" i="3"/>
  <c r="F42" i="3"/>
  <c r="F38" i="3"/>
  <c r="F34" i="3"/>
  <c r="F30" i="3"/>
  <c r="F43" i="3"/>
  <c r="F39" i="3"/>
  <c r="F35" i="3"/>
  <c r="F31" i="3"/>
  <c r="F46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<sst xmlns="http://schemas.openxmlformats.org/spreadsheetml/2006/main" count="331" uniqueCount="85">
  <si>
    <t>Lancashire-14</t>
  </si>
  <si>
    <t>Lancashire-12</t>
  </si>
  <si>
    <t>Blackburn with Darwen</t>
  </si>
  <si>
    <t>Blackpool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</si>
  <si>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</si>
  <si>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</si>
  <si>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</si>
  <si>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</si>
  <si>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</si>
  <si>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</si>
  <si>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</si>
  <si>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</si>
  <si>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</si>
  <si>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</si>
  <si>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</si>
  <si>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</si>
  <si>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live births</t>
  </si>
  <si>
    <t>deaths</t>
  </si>
  <si>
    <t>Year</t>
  </si>
  <si>
    <t>BorD</t>
  </si>
  <si>
    <t>Total live births</t>
  </si>
  <si>
    <t>Total registered deaths</t>
  </si>
  <si>
    <t>Difference</t>
  </si>
  <si>
    <t xml:space="preserve">&lt;&lt; Select area </t>
  </si>
  <si>
    <t>The data used in this publication comes the annual Office for National Statistics (ONS) registered births and deaths in England and Wales data releases.</t>
  </si>
  <si>
    <t xml:space="preserve">E10000017           </t>
  </si>
  <si>
    <t xml:space="preserve">E07000117           </t>
  </si>
  <si>
    <t xml:space="preserve">E07000118           </t>
  </si>
  <si>
    <t xml:space="preserve">E07000119           </t>
  </si>
  <si>
    <t xml:space="preserve">E07000120           </t>
  </si>
  <si>
    <t xml:space="preserve">E07000121           </t>
  </si>
  <si>
    <t xml:space="preserve">E07000122           </t>
  </si>
  <si>
    <t xml:space="preserve">E07000123           </t>
  </si>
  <si>
    <t xml:space="preserve">E07000124           </t>
  </si>
  <si>
    <t xml:space="preserve">E07000125           </t>
  </si>
  <si>
    <t xml:space="preserve">E07000126           </t>
  </si>
  <si>
    <t xml:space="preserve">E07000127           </t>
  </si>
  <si>
    <t xml:space="preserve">E07000128           </t>
  </si>
  <si>
    <t xml:space="preserve">E12000002           </t>
  </si>
  <si>
    <t xml:space="preserve">E92000001           </t>
  </si>
  <si>
    <t>Area of usual residence</t>
  </si>
  <si>
    <t>Direction</t>
  </si>
  <si>
    <t xml:space="preserve">E06000008           </t>
  </si>
  <si>
    <t xml:space="preserve">E06000009           </t>
  </si>
  <si>
    <t>Total number of births</t>
  </si>
  <si>
    <t xml:space="preserve">General fertility rate (GFR) </t>
  </si>
  <si>
    <t>England</t>
  </si>
  <si>
    <t>Deaths registered in England and Wales</t>
  </si>
  <si>
    <t>Births registered in England and Wales</t>
  </si>
  <si>
    <t>2016</t>
  </si>
  <si>
    <t>2017</t>
  </si>
  <si>
    <t>Trend</t>
  </si>
  <si>
    <t>Area</t>
  </si>
  <si>
    <t>Live births</t>
  </si>
  <si>
    <t>Deaths</t>
  </si>
  <si>
    <t>North West</t>
  </si>
  <si>
    <t>Live births and stillbirths by area of usual residence of mother, numbers, general fertility rates and total fertility rates</t>
  </si>
  <si>
    <t>2 The general fertility rate (GFR) is the number of live births per 1,000 women aged 15 to 44, calculated using the latest mid-year population estimates at the time of publication</t>
  </si>
  <si>
    <t xml:space="preserve">3 The total fertility rate (TFR) is the average number of live children that a group of women would bear if they experienced the age-specific fertility rates of the calendar year in question throughout their childbearing lifespan.  </t>
  </si>
  <si>
    <t>Index</t>
  </si>
  <si>
    <t>Births (rates)</t>
  </si>
  <si>
    <t>Use the drop down menu to select the area you are interested in</t>
  </si>
  <si>
    <t>Births, including general fertility rate and total fertility rate</t>
  </si>
  <si>
    <t>Total fertility rate (TFR)</t>
  </si>
  <si>
    <t>2019</t>
  </si>
  <si>
    <t>2018</t>
  </si>
  <si>
    <t>2020</t>
  </si>
  <si>
    <t>Total number of deaths (all ages)</t>
  </si>
  <si>
    <t xml:space="preserve">Breakdowns are available for the 12 individual districts in the Lancashire County Council area (Lancashire-12), and the two neighbouring unitary authorities of Blackburn with Darwen and Blackpool.  </t>
  </si>
  <si>
    <t>Births</t>
  </si>
  <si>
    <t>2021</t>
  </si>
  <si>
    <t>2022</t>
  </si>
  <si>
    <t>Please also see the Mortality page on Lancashire Insight</t>
  </si>
  <si>
    <t>Mortality page</t>
  </si>
  <si>
    <t>2023</t>
  </si>
  <si>
    <t>Deaths (counts)</t>
  </si>
  <si>
    <t>2024</t>
  </si>
  <si>
    <t>Births and deaths, 1981 to 2025</t>
  </si>
  <si>
    <t xml:space="preserve">The trend line chart shows the total registered births and deaths between 1981 and 2025, as well as a  the difference between the two (deaths minus births).  Users should note that is not an accurate depiction of population change over time as it excludes inward and outward migration.  </t>
  </si>
  <si>
    <t>Death numbers 2016- 2025</t>
  </si>
  <si>
    <t>2025</t>
  </si>
  <si>
    <t>% change from 2016</t>
  </si>
  <si>
    <t xml:space="preserve">Source: ONS annual births and deaths registrations, last published 27 May 2026 (births and deaths) </t>
  </si>
  <si>
    <t>Sources: ONS annual births and deaths registrations, last published May 2026 (births and deaths)</t>
  </si>
  <si>
    <t xml:space="preserve">The "Direction" column simply indicates whether or not the latest figures, represent an increase or decrease upon the 2016 figures.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</si>
</sst>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b/>
      <sz val="16"/>
      <color rgb="FFFF0000"/>
      <name val="Arial"/>
      <family val="2"/>
    </font>
    <font>
      <sz val="11"/>
      <color theme="7" tint="-0.249977111117893"/>
      <name val="Wingdings 3"/>
      <family val="1"/>
      <charset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2"/>
      <color indexed="12"/>
      <name val="Arial"/>
      <family val="2"/>
    </font>
    <font>
      <sz val="11"/>
      <name val="Arial"/>
      <family val="2"/>
    </font>
    <font>
      <sz val="12"/>
      <color theme="4" tint="0.7999816888943144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indexed="12"/>
      <name val="Arial"/>
      <family val="2"/>
    </font>
    <font>
      <b/>
      <sz val="12"/>
      <color rgb="FFFF0000"/>
      <name val="Arial"/>
      <family val="2"/>
    </font>
    <font>
      <sz val="11"/>
      <color theme="1"/>
      <name val="Wingdings 3"/>
      <family val="1"/>
      <charset val="2"/>
    </font>
    <font>
      <sz val="8"/>
      <name val="Calibri"/>
      <family val="2"/>
      <scheme val="minor"/>
    </font>
    <font>
      <sz val="12"/>
      <color theme="0"/>
      <name val="Arial"/>
      <family val="2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9" fillId="0" borderId="0" applyFont="0" applyFill="0" applyBorder="0" applyAlignment="0" applyProtection="0"/>
    <xf numFmtId="0" fontId="22" fillId="0" borderId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0" fillId="0" borderId="0" xfId="0" applyAlignment="1">
      <alignment horizontal="center"/>
    </xf>
    <xf numFmtId="2" fontId="5" fillId="0" borderId="0" xfId="1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3" fontId="5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 vertical="top"/>
    </xf>
    <xf numFmtId="3" fontId="6" fillId="0" borderId="0" xfId="1" applyNumberFormat="1" applyFont="1" applyAlignment="1">
      <alignment horizontal="center"/>
    </xf>
    <xf numFmtId="3" fontId="0" fillId="0" borderId="0" xfId="0" applyNumberFormat="1"/>
    <xf numFmtId="3" fontId="14" fillId="0" borderId="0" xfId="1" applyNumberFormat="1" applyFont="1"/>
    <xf numFmtId="3" fontId="3" fillId="0" borderId="0" xfId="1" applyNumberFormat="1"/>
    <xf numFmtId="0" fontId="0" fillId="0" borderId="6" xfId="0" applyBorder="1"/>
    <xf numFmtId="2" fontId="4" fillId="0" borderId="0" xfId="1" applyNumberFormat="1" applyFont="1" applyAlignment="1">
      <alignment horizontal="center" vertical="center" wrapText="1"/>
    </xf>
    <xf numFmtId="2" fontId="0" fillId="0" borderId="0" xfId="0" applyNumberFormat="1"/>
    <xf numFmtId="0" fontId="0" fillId="0" borderId="0" xfId="0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0" fillId="0" borderId="4" xfId="0" applyBorder="1"/>
    <xf numFmtId="0" fontId="5" fillId="4" borderId="0" xfId="1" applyFont="1" applyFill="1" applyAlignment="1">
      <alignment horizontal="center" vertical="top"/>
    </xf>
    <xf numFmtId="0" fontId="4" fillId="4" borderId="0" xfId="1" applyFont="1" applyFill="1" applyAlignment="1">
      <alignment horizontal="center" vertical="top"/>
    </xf>
    <xf numFmtId="0" fontId="3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3" fontId="8" fillId="0" borderId="0" xfId="0" applyNumberFormat="1" applyFont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/>
    <xf numFmtId="0" fontId="7" fillId="0" borderId="6" xfId="0" applyFont="1" applyBorder="1"/>
    <xf numFmtId="0" fontId="7" fillId="0" borderId="0" xfId="0" applyFont="1"/>
    <xf numFmtId="0" fontId="23" fillId="0" borderId="6" xfId="7" applyFont="1" applyFill="1" applyBorder="1" applyAlignment="1" applyProtection="1"/>
    <xf numFmtId="0" fontId="23" fillId="0" borderId="8" xfId="7" applyFont="1" applyFill="1" applyBorder="1" applyAlignment="1" applyProtection="1"/>
    <xf numFmtId="0" fontId="7" fillId="0" borderId="2" xfId="0" applyFont="1" applyBorder="1"/>
    <xf numFmtId="0" fontId="7" fillId="0" borderId="7" xfId="0" applyFont="1" applyBorder="1"/>
    <xf numFmtId="0" fontId="7" fillId="5" borderId="0" xfId="0" applyFont="1" applyFill="1"/>
    <xf numFmtId="0" fontId="0" fillId="5" borderId="6" xfId="0" applyFill="1" applyBorder="1"/>
    <xf numFmtId="0" fontId="0" fillId="5" borderId="0" xfId="0" applyFill="1"/>
    <xf numFmtId="0" fontId="2" fillId="5" borderId="6" xfId="0" applyFont="1" applyFill="1" applyBorder="1"/>
    <xf numFmtId="0" fontId="2" fillId="5" borderId="0" xfId="0" applyFont="1" applyFill="1"/>
    <xf numFmtId="0" fontId="2" fillId="5" borderId="0" xfId="0" applyFont="1" applyFill="1" applyProtection="1">
      <protection locked="0"/>
    </xf>
    <xf numFmtId="3" fontId="2" fillId="5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7" fillId="5" borderId="6" xfId="0" applyFont="1" applyFill="1" applyBorder="1"/>
    <xf numFmtId="0" fontId="7" fillId="5" borderId="0" xfId="0" applyFont="1" applyFill="1" applyProtection="1">
      <protection locked="0"/>
    </xf>
    <xf numFmtId="0" fontId="7" fillId="5" borderId="0" xfId="3" applyFont="1" applyFill="1" applyAlignment="1" applyProtection="1">
      <alignment horizontal="center" vertical="top"/>
      <protection locked="0"/>
    </xf>
    <xf numFmtId="3" fontId="7" fillId="5" borderId="0" xfId="0" applyNumberFormat="1" applyFont="1" applyFill="1" applyAlignment="1">
      <alignment horizontal="center"/>
    </xf>
    <xf numFmtId="0" fontId="7" fillId="5" borderId="0" xfId="3" applyFont="1" applyFill="1" applyAlignment="1">
      <alignment horizontal="center" vertical="top"/>
    </xf>
    <xf numFmtId="0" fontId="7" fillId="5" borderId="0" xfId="0" applyFont="1" applyFill="1" applyAlignment="1">
      <alignment horizontal="center"/>
    </xf>
    <xf numFmtId="0" fontId="25" fillId="5" borderId="0" xfId="0" applyFont="1" applyFill="1" applyProtection="1">
      <protection locked="0"/>
    </xf>
    <xf numFmtId="0" fontId="18" fillId="0" borderId="0" xfId="0" applyFont="1"/>
    <xf numFmtId="0" fontId="20" fillId="3" borderId="10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3" fontId="7" fillId="3" borderId="10" xfId="0" applyNumberFormat="1" applyFont="1" applyFill="1" applyBorder="1" applyAlignment="1">
      <alignment horizontal="left"/>
    </xf>
    <xf numFmtId="0" fontId="7" fillId="3" borderId="23" xfId="0" applyFont="1" applyFill="1" applyBorder="1"/>
    <xf numFmtId="3" fontId="7" fillId="3" borderId="10" xfId="21" applyNumberFormat="1" applyFont="1" applyFill="1" applyBorder="1" applyAlignment="1">
      <alignment horizontal="left"/>
    </xf>
    <xf numFmtId="0" fontId="7" fillId="3" borderId="24" xfId="0" applyFont="1" applyFill="1" applyBorder="1"/>
    <xf numFmtId="0" fontId="20" fillId="3" borderId="19" xfId="0" applyFont="1" applyFill="1" applyBorder="1" applyAlignment="1">
      <alignment horizontal="left" vertical="center" wrapText="1"/>
    </xf>
    <xf numFmtId="0" fontId="20" fillId="3" borderId="21" xfId="0" applyFont="1" applyFill="1" applyBorder="1" applyAlignment="1">
      <alignment horizontal="left" vertical="center" wrapText="1"/>
    </xf>
    <xf numFmtId="0" fontId="26" fillId="0" borderId="0" xfId="0" applyFont="1"/>
    <xf numFmtId="0" fontId="24" fillId="0" borderId="0" xfId="0" applyFont="1" applyAlignment="1">
      <alignment vertical="top" wrapText="1"/>
    </xf>
    <xf numFmtId="2" fontId="27" fillId="0" borderId="4" xfId="0" applyNumberFormat="1" applyFont="1" applyBorder="1" applyAlignment="1">
      <alignment vertical="center" wrapText="1"/>
    </xf>
    <xf numFmtId="2" fontId="27" fillId="0" borderId="5" xfId="0" applyNumberFormat="1" applyFont="1" applyBorder="1" applyAlignment="1">
      <alignment vertical="center" wrapText="1"/>
    </xf>
    <xf numFmtId="2" fontId="27" fillId="0" borderId="0" xfId="0" applyNumberFormat="1" applyFont="1" applyAlignment="1">
      <alignment vertical="center" wrapText="1"/>
    </xf>
    <xf numFmtId="2" fontId="27" fillId="0" borderId="7" xfId="0" applyNumberFormat="1" applyFont="1" applyBorder="1" applyAlignment="1">
      <alignment vertical="center" wrapText="1"/>
    </xf>
    <xf numFmtId="2" fontId="27" fillId="0" borderId="6" xfId="0" applyNumberFormat="1" applyFont="1" applyBorder="1" applyAlignment="1">
      <alignment vertical="center"/>
    </xf>
    <xf numFmtId="2" fontId="7" fillId="0" borderId="6" xfId="0" applyNumberFormat="1" applyFont="1" applyBorder="1" applyAlignment="1">
      <alignment vertical="center"/>
    </xf>
    <xf numFmtId="2" fontId="18" fillId="0" borderId="6" xfId="0" applyNumberFormat="1" applyFont="1" applyBorder="1" applyAlignment="1">
      <alignment vertical="center"/>
    </xf>
    <xf numFmtId="2" fontId="12" fillId="0" borderId="4" xfId="0" applyNumberFormat="1" applyFont="1" applyBorder="1" applyAlignment="1">
      <alignment vertical="center"/>
    </xf>
    <xf numFmtId="2" fontId="12" fillId="0" borderId="6" xfId="0" applyNumberFormat="1" applyFont="1" applyBorder="1" applyAlignment="1">
      <alignment vertical="center"/>
    </xf>
    <xf numFmtId="2" fontId="12" fillId="0" borderId="0" xfId="0" applyNumberFormat="1" applyFont="1" applyAlignment="1">
      <alignment vertical="center"/>
    </xf>
    <xf numFmtId="2" fontId="26" fillId="0" borderId="3" xfId="0" applyNumberFormat="1" applyFont="1" applyBorder="1" applyAlignment="1">
      <alignment vertical="center"/>
    </xf>
    <xf numFmtId="0" fontId="7" fillId="5" borderId="2" xfId="0" applyFont="1" applyFill="1" applyBorder="1"/>
    <xf numFmtId="0" fontId="0" fillId="5" borderId="2" xfId="0" applyFill="1" applyBorder="1"/>
    <xf numFmtId="0" fontId="28" fillId="0" borderId="0" xfId="7" applyFont="1" applyFill="1" applyBorder="1" applyAlignment="1" applyProtection="1">
      <alignment horizontal="left" vertical="top" wrapText="1"/>
    </xf>
    <xf numFmtId="0" fontId="29" fillId="0" borderId="0" xfId="0" applyFont="1"/>
    <xf numFmtId="0" fontId="10" fillId="0" borderId="10" xfId="0" applyFont="1" applyBorder="1" applyAlignment="1">
      <alignment horizontal="center"/>
    </xf>
    <xf numFmtId="165" fontId="24" fillId="0" borderId="10" xfId="0" applyNumberFormat="1" applyFont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165" fontId="10" fillId="0" borderId="10" xfId="0" applyNumberFormat="1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0" fontId="18" fillId="6" borderId="12" xfId="0" applyFont="1" applyFill="1" applyBorder="1" applyAlignment="1">
      <alignment horizontal="center"/>
    </xf>
    <xf numFmtId="0" fontId="18" fillId="6" borderId="13" xfId="0" applyFont="1" applyFill="1" applyBorder="1" applyAlignment="1">
      <alignment horizontal="center"/>
    </xf>
    <xf numFmtId="0" fontId="19" fillId="6" borderId="13" xfId="0" applyFont="1" applyFill="1" applyBorder="1" applyAlignment="1">
      <alignment horizontal="center" vertical="center" wrapText="1"/>
    </xf>
    <xf numFmtId="0" fontId="18" fillId="6" borderId="25" xfId="0" applyFont="1" applyFill="1" applyBorder="1"/>
    <xf numFmtId="3" fontId="24" fillId="6" borderId="14" xfId="0" applyNumberFormat="1" applyFont="1" applyFill="1" applyBorder="1" applyAlignment="1">
      <alignment horizontal="center"/>
    </xf>
    <xf numFmtId="3" fontId="24" fillId="6" borderId="10" xfId="0" applyNumberFormat="1" applyFont="1" applyFill="1" applyBorder="1" applyAlignment="1">
      <alignment horizontal="center"/>
    </xf>
    <xf numFmtId="0" fontId="21" fillId="6" borderId="11" xfId="0" applyFont="1" applyFill="1" applyBorder="1"/>
    <xf numFmtId="3" fontId="10" fillId="6" borderId="10" xfId="0" applyNumberFormat="1" applyFont="1" applyFill="1" applyBorder="1" applyAlignment="1">
      <alignment horizontal="center"/>
    </xf>
    <xf numFmtId="2" fontId="23" fillId="0" borderId="6" xfId="7" applyNumberFormat="1" applyFont="1" applyFill="1" applyBorder="1" applyAlignment="1" applyProtection="1">
      <alignment vertical="center"/>
    </xf>
    <xf numFmtId="2" fontId="7" fillId="0" borderId="6" xfId="0" applyNumberFormat="1" applyFont="1" applyBorder="1" applyAlignment="1">
      <alignment vertical="center" wrapText="1"/>
    </xf>
    <xf numFmtId="0" fontId="30" fillId="0" borderId="0" xfId="0" applyFont="1"/>
    <xf numFmtId="0" fontId="18" fillId="3" borderId="10" xfId="0" applyFont="1" applyFill="1" applyBorder="1" applyAlignment="1">
      <alignment horizontal="left"/>
    </xf>
    <xf numFmtId="3" fontId="20" fillId="3" borderId="10" xfId="0" applyNumberFormat="1" applyFont="1" applyFill="1" applyBorder="1" applyAlignment="1">
      <alignment horizontal="left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8" fillId="6" borderId="26" xfId="0" applyFont="1" applyFill="1" applyBorder="1" applyAlignment="1">
      <alignment horizontal="center"/>
    </xf>
    <xf numFmtId="0" fontId="18" fillId="6" borderId="21" xfId="0" applyFont="1" applyFill="1" applyBorder="1" applyAlignment="1">
      <alignment horizontal="center"/>
    </xf>
    <xf numFmtId="0" fontId="18" fillId="6" borderId="25" xfId="0" applyFont="1" applyFill="1" applyBorder="1" applyAlignment="1">
      <alignment horizontal="center"/>
    </xf>
    <xf numFmtId="0" fontId="18" fillId="6" borderId="22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left"/>
    </xf>
    <xf numFmtId="164" fontId="24" fillId="3" borderId="10" xfId="25" applyNumberFormat="1" applyFont="1" applyFill="1" applyBorder="1" applyAlignment="1">
      <alignment horizontal="center" vertical="top"/>
    </xf>
    <xf numFmtId="164" fontId="24" fillId="3" borderId="11" xfId="25" applyNumberFormat="1" applyFont="1" applyFill="1" applyBorder="1" applyAlignment="1">
      <alignment horizontal="center" vertical="top"/>
    </xf>
    <xf numFmtId="164" fontId="24" fillId="0" borderId="11" xfId="25" applyNumberFormat="1" applyFont="1" applyBorder="1" applyAlignment="1">
      <alignment horizontal="center" vertical="top"/>
    </xf>
    <xf numFmtId="166" fontId="7" fillId="3" borderId="10" xfId="26" applyNumberFormat="1" applyFont="1" applyFill="1" applyBorder="1" applyAlignment="1">
      <alignment horizontal="left"/>
    </xf>
    <xf numFmtId="0" fontId="7" fillId="3" borderId="10" xfId="0" applyFont="1" applyFill="1" applyBorder="1" applyAlignment="1">
      <alignment horizontal="left" wrapText="1"/>
    </xf>
    <xf numFmtId="0" fontId="13" fillId="0" borderId="0" xfId="7" applyFill="1" applyBorder="1" applyAlignment="1" applyProtection="1">
      <alignment vertical="top"/>
    </xf>
    <xf numFmtId="0" fontId="28" fillId="0" borderId="0" xfId="7" applyFont="1" applyFill="1" applyBorder="1" applyAlignment="1" applyProtection="1">
      <alignment vertical="top"/>
    </xf>
    <xf numFmtId="3" fontId="10" fillId="6" borderId="11" xfId="0" applyNumberFormat="1" applyFont="1" applyFill="1" applyBorder="1" applyAlignment="1">
      <alignment horizontal="center"/>
    </xf>
    <xf numFmtId="0" fontId="24" fillId="0" borderId="10" xfId="0" applyFont="1" applyBorder="1" applyAlignment="1">
      <alignment horizontal="left"/>
    </xf>
    <xf numFmtId="0" fontId="17" fillId="6" borderId="10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2" fillId="3" borderId="0" xfId="0" applyFont="1" applyFill="1"/>
    <xf numFmtId="0" fontId="32" fillId="3" borderId="0" xfId="0" applyFont="1" applyFill="1"/>
    <xf numFmtId="0" fontId="32" fillId="3" borderId="0" xfId="0" applyFont="1" applyFill="1" applyAlignment="1">
      <alignment horizontal="left"/>
    </xf>
    <xf numFmtId="3" fontId="32" fillId="3" borderId="0" xfId="0" applyNumberFormat="1" applyFont="1" applyFill="1" applyAlignment="1">
      <alignment horizontal="center"/>
    </xf>
    <xf numFmtId="3" fontId="32" fillId="3" borderId="0" xfId="0" applyNumberFormat="1" applyFont="1" applyFill="1" applyAlignment="1">
      <alignment horizontal="left"/>
    </xf>
    <xf numFmtId="0" fontId="7" fillId="3" borderId="2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3" fontId="4" fillId="0" borderId="0" xfId="1" applyNumberFormat="1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33" fillId="0" borderId="0" xfId="0" applyFont="1"/>
    <xf numFmtId="0" fontId="34" fillId="4" borderId="0" xfId="0" applyFont="1" applyFill="1" applyAlignment="1">
      <alignment horizontal="center"/>
    </xf>
    <xf numFmtId="0" fontId="21" fillId="5" borderId="0" xfId="0" applyFont="1" applyFill="1"/>
    <xf numFmtId="0" fontId="13" fillId="0" borderId="0" xfId="7" applyAlignment="1" applyProtection="1"/>
    <xf numFmtId="164" fontId="10" fillId="0" borderId="11" xfId="25" applyNumberFormat="1" applyFont="1" applyBorder="1" applyAlignment="1">
      <alignment horizontal="center" vertical="top"/>
    </xf>
    <xf numFmtId="164" fontId="10" fillId="3" borderId="11" xfId="25" applyNumberFormat="1" applyFont="1" applyFill="1" applyBorder="1" applyAlignment="1">
      <alignment horizontal="center" vertical="top"/>
    </xf>
    <xf numFmtId="2" fontId="7" fillId="0" borderId="0" xfId="0" applyNumberFormat="1" applyFont="1" applyAlignment="1">
      <alignment vertical="center" wrapText="1"/>
    </xf>
    <xf numFmtId="2" fontId="7" fillId="0" borderId="7" xfId="0" applyNumberFormat="1" applyFont="1" applyBorder="1" applyAlignment="1">
      <alignment vertical="center" wrapText="1"/>
    </xf>
    <xf numFmtId="0" fontId="7" fillId="0" borderId="9" xfId="0" applyFont="1" applyBorder="1"/>
    <xf numFmtId="0" fontId="13" fillId="5" borderId="8" xfId="7" applyFill="1" applyBorder="1" applyAlignment="1" applyProtection="1"/>
    <xf numFmtId="2" fontId="24" fillId="6" borderId="14" xfId="0" applyNumberFormat="1" applyFont="1" applyFill="1" applyBorder="1" applyAlignment="1">
      <alignment horizontal="center"/>
    </xf>
    <xf numFmtId="2" fontId="24" fillId="6" borderId="10" xfId="0" applyNumberFormat="1" applyFont="1" applyFill="1" applyBorder="1" applyAlignment="1">
      <alignment horizontal="center"/>
    </xf>
    <xf numFmtId="2" fontId="10" fillId="6" borderId="10" xfId="0" applyNumberFormat="1" applyFont="1" applyFill="1" applyBorder="1" applyAlignment="1">
      <alignment horizontal="center"/>
    </xf>
    <xf numFmtId="2" fontId="10" fillId="6" borderId="11" xfId="0" applyNumberFormat="1" applyFont="1" applyFill="1" applyBorder="1" applyAlignment="1">
      <alignment horizontal="center"/>
    </xf>
    <xf numFmtId="2" fontId="10" fillId="6" borderId="14" xfId="0" applyNumberFormat="1" applyFont="1" applyFill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4" borderId="0" xfId="0" applyFont="1" applyFill="1" applyAlignment="1">
      <alignment horizontal="left"/>
    </xf>
    <xf numFmtId="164" fontId="10" fillId="7" borderId="11" xfId="25" applyNumberFormat="1" applyFont="1" applyFill="1" applyBorder="1" applyAlignment="1">
      <alignment horizontal="center" vertical="top"/>
    </xf>
    <xf numFmtId="2" fontId="10" fillId="7" borderId="11" xfId="0" applyNumberFormat="1" applyFont="1" applyFill="1" applyBorder="1" applyAlignment="1">
      <alignment horizontal="center"/>
    </xf>
    <xf numFmtId="2" fontId="10" fillId="8" borderId="11" xfId="0" applyNumberFormat="1" applyFont="1" applyFill="1" applyBorder="1" applyAlignment="1">
      <alignment horizontal="center"/>
    </xf>
    <xf numFmtId="0" fontId="13" fillId="5" borderId="6" xfId="7" applyFill="1" applyBorder="1" applyAlignment="1" applyProtection="1"/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19" fillId="0" borderId="1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/>
    </xf>
    <xf numFmtId="0" fontId="18" fillId="0" borderId="30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6" borderId="16" xfId="0" applyFont="1" applyFill="1" applyBorder="1" applyAlignment="1">
      <alignment horizontal="center"/>
    </xf>
    <xf numFmtId="0" fontId="18" fillId="6" borderId="17" xfId="0" applyFont="1" applyFill="1" applyBorder="1" applyAlignment="1">
      <alignment horizontal="center"/>
    </xf>
    <xf numFmtId="0" fontId="18" fillId="6" borderId="18" xfId="0" applyFont="1" applyFill="1" applyBorder="1" applyAlignment="1">
      <alignment horizontal="center"/>
    </xf>
    <xf numFmtId="0" fontId="18" fillId="6" borderId="28" xfId="0" applyFont="1" applyFill="1" applyBorder="1" applyAlignment="1">
      <alignment horizontal="center"/>
    </xf>
    <xf numFmtId="0" fontId="18" fillId="6" borderId="27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left" wrapText="1"/>
    </xf>
    <xf numFmtId="2" fontId="26" fillId="0" borderId="0" xfId="0" applyNumberFormat="1" applyFont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</cellXfs>
  <cellStyles count="27">
    <cellStyle name="Comma 2" xfId="2" xr:uid="{00000000-0005-0000-0000-000000000000}"/>
    <cellStyle name="Comma 2 2" xfId="5" xr:uid="{00000000-0005-0000-0000-000001000000}"/>
    <cellStyle name="Comma 3" xfId="4" xr:uid="{00000000-0005-0000-0000-000002000000}"/>
    <cellStyle name="Comma 3 2" xfId="6" xr:uid="{00000000-0005-0000-0000-000003000000}"/>
    <cellStyle name="Hyperlink" xfId="7" builtinId="8"/>
    <cellStyle name="Hyperlink 2" xfId="8" xr:uid="{00000000-0005-0000-0000-000005000000}"/>
    <cellStyle name="Hyperlink 2 2" xfId="9" xr:uid="{00000000-0005-0000-0000-000006000000}"/>
    <cellStyle name="Hyperlink 3" xfId="10" xr:uid="{00000000-0005-0000-0000-000007000000}"/>
    <cellStyle name="Normal" xfId="0" builtinId="0"/>
    <cellStyle name="Normal 2" xfId="1" xr:uid="{00000000-0005-0000-0000-000009000000}"/>
    <cellStyle name="Normal 2 2" xfId="12" xr:uid="{00000000-0005-0000-0000-00000A000000}"/>
    <cellStyle name="Normal 2 2 2" xfId="13" xr:uid="{00000000-0005-0000-0000-00000B000000}"/>
    <cellStyle name="Normal 2 3" xfId="14" xr:uid="{00000000-0005-0000-0000-00000C000000}"/>
    <cellStyle name="Normal 2 4" xfId="11" xr:uid="{00000000-0005-0000-0000-00000D000000}"/>
    <cellStyle name="Normal 3" xfId="3" xr:uid="{00000000-0005-0000-0000-00000E000000}"/>
    <cellStyle name="Normal 3 2" xfId="16" xr:uid="{00000000-0005-0000-0000-00000F000000}"/>
    <cellStyle name="Normal 3 3" xfId="17" xr:uid="{00000000-0005-0000-0000-000010000000}"/>
    <cellStyle name="Normal 3 4" xfId="15" xr:uid="{00000000-0005-0000-0000-000011000000}"/>
    <cellStyle name="Normal 4" xfId="18" xr:uid="{00000000-0005-0000-0000-000012000000}"/>
    <cellStyle name="Normal 4 2" xfId="19" xr:uid="{00000000-0005-0000-0000-000013000000}"/>
    <cellStyle name="Normal 5" xfId="20" xr:uid="{00000000-0005-0000-0000-000014000000}"/>
    <cellStyle name="Normal 6" xfId="21" xr:uid="{00000000-0005-0000-0000-000015000000}"/>
    <cellStyle name="Normal 7" xfId="22" xr:uid="{00000000-0005-0000-0000-000016000000}"/>
    <cellStyle name="Normal 8" xfId="25" xr:uid="{00000000-0005-0000-0000-000017000000}"/>
    <cellStyle name="Note 2" xfId="23" xr:uid="{00000000-0005-0000-0000-000018000000}"/>
    <cellStyle name="Per cent" xfId="26" builtinId="5"/>
    <cellStyle name="Percent 2" xfId="24" xr:uid="{00000000-0005-0000-0000-000019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6" formatCode="0.0%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99CCFF"/>
      <color rgb="FFFFCC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Charts!$A$1</c:f>
          <c:strCache>
            <c:ptCount val="1"/>
            <c:pt idx="0">
              <c:v>Births and deaths, 1981 to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56774908086387"/>
          <c:y val="8.8388417183016196E-2"/>
          <c:w val="0.87777407137068253"/>
          <c:h val="0.74942726344230393"/>
        </c:manualLayout>
      </c:layout>
      <c:lineChart>
        <c:grouping val="standard"/>
        <c:varyColors val="0"/>
        <c:ser>
          <c:idx val="0"/>
          <c:order val="0"/>
          <c:tx>
            <c:strRef>
              <c:f>Charts!$D$9</c:f>
              <c:strCache>
                <c:ptCount val="1"/>
                <c:pt idx="0">
                  <c:v>Total live births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Charts!$C$11:$C$47</c:f>
              <c:numCache>
                <c:formatCode>General</c:formatCode>
                <c:ptCount val="37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</c:numCache>
            </c:numRef>
          </c:cat>
          <c:val>
            <c:numRef>
              <c:f>Charts!$D$11:$D$47</c:f>
              <c:numCache>
                <c:formatCode>#,##0</c:formatCode>
                <c:ptCount val="37"/>
                <c:pt idx="0">
                  <c:v>13839</c:v>
                </c:pt>
                <c:pt idx="1">
                  <c:v>13759</c:v>
                </c:pt>
                <c:pt idx="2">
                  <c:v>14030</c:v>
                </c:pt>
                <c:pt idx="3">
                  <c:v>14191</c:v>
                </c:pt>
                <c:pt idx="4">
                  <c:v>14352</c:v>
                </c:pt>
                <c:pt idx="5">
                  <c:v>14425</c:v>
                </c:pt>
                <c:pt idx="6">
                  <c:v>14688</c:v>
                </c:pt>
                <c:pt idx="7">
                  <c:v>14899</c:v>
                </c:pt>
                <c:pt idx="8">
                  <c:v>15037</c:v>
                </c:pt>
                <c:pt idx="9">
                  <c:v>15442</c:v>
                </c:pt>
                <c:pt idx="10">
                  <c:v>15324</c:v>
                </c:pt>
                <c:pt idx="11">
                  <c:v>14510</c:v>
                </c:pt>
                <c:pt idx="12">
                  <c:v>14213</c:v>
                </c:pt>
                <c:pt idx="13">
                  <c:v>13637</c:v>
                </c:pt>
                <c:pt idx="14">
                  <c:v>13215</c:v>
                </c:pt>
                <c:pt idx="15">
                  <c:v>13391</c:v>
                </c:pt>
                <c:pt idx="16">
                  <c:v>12980</c:v>
                </c:pt>
                <c:pt idx="17">
                  <c:v>12856</c:v>
                </c:pt>
                <c:pt idx="18">
                  <c:v>12577</c:v>
                </c:pt>
                <c:pt idx="19">
                  <c:v>12132</c:v>
                </c:pt>
                <c:pt idx="20">
                  <c:v>12164</c:v>
                </c:pt>
                <c:pt idx="21">
                  <c:v>11716</c:v>
                </c:pt>
                <c:pt idx="22">
                  <c:v>12463</c:v>
                </c:pt>
                <c:pt idx="23">
                  <c:v>13082</c:v>
                </c:pt>
                <c:pt idx="24">
                  <c:v>13084</c:v>
                </c:pt>
                <c:pt idx="25">
                  <c:v>13249</c:v>
                </c:pt>
                <c:pt idx="26">
                  <c:v>13503</c:v>
                </c:pt>
                <c:pt idx="27">
                  <c:v>13963</c:v>
                </c:pt>
                <c:pt idx="28">
                  <c:v>13829</c:v>
                </c:pt>
                <c:pt idx="29">
                  <c:v>13797</c:v>
                </c:pt>
                <c:pt idx="30">
                  <c:v>13794</c:v>
                </c:pt>
                <c:pt idx="31">
                  <c:v>13681</c:v>
                </c:pt>
                <c:pt idx="32">
                  <c:v>13317</c:v>
                </c:pt>
                <c:pt idx="33">
                  <c:v>13210</c:v>
                </c:pt>
                <c:pt idx="34">
                  <c:v>13202</c:v>
                </c:pt>
                <c:pt idx="35">
                  <c:v>13183</c:v>
                </c:pt>
                <c:pt idx="36">
                  <c:v>12757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FA-4752-B372-E7CADF3B4A38}"/>
            </c:ext>
          </c:extLst>
        </c:ser>
        <c:ser>
          <c:idx val="1"/>
          <c:order val="1"/>
          <c:tx>
            <c:strRef>
              <c:f>Charts!$E$9</c:f>
              <c:strCache>
                <c:ptCount val="1"/>
                <c:pt idx="0">
                  <c:v>Total registered deaths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Charts!$C$11:$C$47</c:f>
              <c:numCache>
                <c:formatCode>General</c:formatCode>
                <c:ptCount val="37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</c:numCache>
            </c:numRef>
          </c:cat>
          <c:val>
            <c:numRef>
              <c:f>Charts!$E$11:$E$47</c:f>
              <c:numCache>
                <c:formatCode>#,##0</c:formatCode>
                <c:ptCount val="37"/>
                <c:pt idx="0">
                  <c:v>14458</c:v>
                </c:pt>
                <c:pt idx="1">
                  <c:v>14654</c:v>
                </c:pt>
                <c:pt idx="2">
                  <c:v>14577</c:v>
                </c:pt>
                <c:pt idx="3">
                  <c:v>14248</c:v>
                </c:pt>
                <c:pt idx="4">
                  <c:v>14826</c:v>
                </c:pt>
                <c:pt idx="5">
                  <c:v>14409</c:v>
                </c:pt>
                <c:pt idx="6">
                  <c:v>13961</c:v>
                </c:pt>
                <c:pt idx="7">
                  <c:v>14165</c:v>
                </c:pt>
                <c:pt idx="8">
                  <c:v>14147</c:v>
                </c:pt>
                <c:pt idx="9">
                  <c:v>13917</c:v>
                </c:pt>
                <c:pt idx="10">
                  <c:v>13836</c:v>
                </c:pt>
                <c:pt idx="11">
                  <c:v>13566</c:v>
                </c:pt>
                <c:pt idx="12">
                  <c:v>14094</c:v>
                </c:pt>
                <c:pt idx="13">
                  <c:v>13373</c:v>
                </c:pt>
                <c:pt idx="14">
                  <c:v>13521</c:v>
                </c:pt>
                <c:pt idx="15">
                  <c:v>13265</c:v>
                </c:pt>
                <c:pt idx="16">
                  <c:v>13486</c:v>
                </c:pt>
                <c:pt idx="17">
                  <c:v>13072</c:v>
                </c:pt>
                <c:pt idx="18">
                  <c:v>13235</c:v>
                </c:pt>
                <c:pt idx="19">
                  <c:v>12664</c:v>
                </c:pt>
                <c:pt idx="20">
                  <c:v>12645</c:v>
                </c:pt>
                <c:pt idx="21">
                  <c:v>12721</c:v>
                </c:pt>
                <c:pt idx="22">
                  <c:v>12823</c:v>
                </c:pt>
                <c:pt idx="23">
                  <c:v>12230</c:v>
                </c:pt>
                <c:pt idx="24">
                  <c:v>12364</c:v>
                </c:pt>
                <c:pt idx="25">
                  <c:v>11898</c:v>
                </c:pt>
                <c:pt idx="26">
                  <c:v>12123</c:v>
                </c:pt>
                <c:pt idx="27">
                  <c:v>12306</c:v>
                </c:pt>
                <c:pt idx="28">
                  <c:v>11886</c:v>
                </c:pt>
                <c:pt idx="29">
                  <c:v>11508</c:v>
                </c:pt>
                <c:pt idx="30">
                  <c:v>11676</c:v>
                </c:pt>
                <c:pt idx="31">
                  <c:v>11903</c:v>
                </c:pt>
                <c:pt idx="32">
                  <c:v>12125</c:v>
                </c:pt>
                <c:pt idx="33">
                  <c:v>12002</c:v>
                </c:pt>
                <c:pt idx="34">
                  <c:v>12259</c:v>
                </c:pt>
                <c:pt idx="35">
                  <c:v>12333</c:v>
                </c:pt>
                <c:pt idx="36">
                  <c:v>12697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FA-4752-B372-E7CADF3B4A38}"/>
            </c:ext>
          </c:extLst>
        </c:ser>
        <c:ser>
          <c:idx val="2"/>
          <c:order val="2"/>
          <c:tx>
            <c:strRef>
              <c:f>Charts!$F$9</c:f>
              <c:strCache>
                <c:ptCount val="1"/>
                <c:pt idx="0">
                  <c:v>Difference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Charts!$C$11:$C$47</c:f>
              <c:numCache>
                <c:formatCode>General</c:formatCode>
                <c:ptCount val="37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</c:numCache>
            </c:numRef>
          </c:cat>
          <c:val>
            <c:numRef>
              <c:f>Charts!$F$11:$F$47</c:f>
              <c:numCache>
                <c:formatCode>#,##0</c:formatCode>
                <c:ptCount val="37"/>
                <c:pt idx="0">
                  <c:v>-619</c:v>
                </c:pt>
                <c:pt idx="1">
                  <c:v>-895</c:v>
                </c:pt>
                <c:pt idx="2">
                  <c:v>-547</c:v>
                </c:pt>
                <c:pt idx="3">
                  <c:v>-57</c:v>
                </c:pt>
                <c:pt idx="4">
                  <c:v>-474</c:v>
                </c:pt>
                <c:pt idx="5">
                  <c:v>16</c:v>
                </c:pt>
                <c:pt idx="6">
                  <c:v>727</c:v>
                </c:pt>
                <c:pt idx="7">
                  <c:v>734</c:v>
                </c:pt>
                <c:pt idx="8">
                  <c:v>890</c:v>
                </c:pt>
                <c:pt idx="9">
                  <c:v>1525</c:v>
                </c:pt>
                <c:pt idx="10">
                  <c:v>1488</c:v>
                </c:pt>
                <c:pt idx="11">
                  <c:v>944</c:v>
                </c:pt>
                <c:pt idx="12">
                  <c:v>119</c:v>
                </c:pt>
                <c:pt idx="13">
                  <c:v>264</c:v>
                </c:pt>
                <c:pt idx="14">
                  <c:v>-306</c:v>
                </c:pt>
                <c:pt idx="15">
                  <c:v>126</c:v>
                </c:pt>
                <c:pt idx="16">
                  <c:v>-506</c:v>
                </c:pt>
                <c:pt idx="17">
                  <c:v>-216</c:v>
                </c:pt>
                <c:pt idx="18">
                  <c:v>-658</c:v>
                </c:pt>
                <c:pt idx="19">
                  <c:v>-532</c:v>
                </c:pt>
                <c:pt idx="20">
                  <c:v>-481</c:v>
                </c:pt>
                <c:pt idx="21">
                  <c:v>-1005</c:v>
                </c:pt>
                <c:pt idx="22">
                  <c:v>-360</c:v>
                </c:pt>
                <c:pt idx="23">
                  <c:v>852</c:v>
                </c:pt>
                <c:pt idx="24">
                  <c:v>720</c:v>
                </c:pt>
                <c:pt idx="25">
                  <c:v>1351</c:v>
                </c:pt>
                <c:pt idx="26">
                  <c:v>1380</c:v>
                </c:pt>
                <c:pt idx="27">
                  <c:v>1657</c:v>
                </c:pt>
                <c:pt idx="28">
                  <c:v>1943</c:v>
                </c:pt>
                <c:pt idx="29">
                  <c:v>2289</c:v>
                </c:pt>
                <c:pt idx="30">
                  <c:v>2118</c:v>
                </c:pt>
                <c:pt idx="31">
                  <c:v>1778</c:v>
                </c:pt>
                <c:pt idx="32">
                  <c:v>1192</c:v>
                </c:pt>
                <c:pt idx="33">
                  <c:v>1208</c:v>
                </c:pt>
                <c:pt idx="34">
                  <c:v>943</c:v>
                </c:pt>
                <c:pt idx="35">
                  <c:v>850</c:v>
                </c:pt>
                <c:pt idx="36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FA-4752-B372-E7CADF3B4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56848"/>
        <c:axId val="126321816"/>
      </c:lineChart>
      <c:dateAx>
        <c:axId val="6756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Year</a:t>
                </a:r>
              </a:p>
            </c:rich>
          </c:tx>
          <c:layout>
            <c:manualLayout>
              <c:xMode val="edge"/>
              <c:yMode val="edge"/>
              <c:x val="0.53504875058247403"/>
              <c:y val="0.92987768748530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321816"/>
        <c:crosses val="autoZero"/>
        <c:auto val="0"/>
        <c:lblOffset val="100"/>
        <c:baseTimeUnit val="days"/>
      </c:dateAx>
      <c:valAx>
        <c:axId val="12632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Total 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756848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Charts!$A$1</c:f>
          <c:strCache>
            <c:ptCount val="1"/>
            <c:pt idx="0">
              <c:v>Births and deaths, 1981 to 2025</c:v>
            </c:pt>
          </c:strCache>
        </c:strRef>
      </c:tx>
      <c:layout>
        <c:manualLayout>
          <c:xMode val="edge"/>
          <c:yMode val="edge"/>
          <c:x val="0.38501140220969848"/>
          <c:y val="1.09659639617247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5253785584494252E-2"/>
          <c:y val="8.7244556238278273E-2"/>
          <c:w val="0.89161800928730062"/>
          <c:h val="0.793969148335633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Charts!$D$9</c:f>
              <c:strCache>
                <c:ptCount val="1"/>
                <c:pt idx="0">
                  <c:v>Total live births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Charts!$C$11:$C$55</c:f>
              <c:numCache>
                <c:formatCode>General</c:formatCode>
                <c:ptCount val="45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</c:numCache>
            </c:numRef>
          </c:cat>
          <c:val>
            <c:numRef>
              <c:f>Charts!$D$11:$D$55</c:f>
              <c:numCache>
                <c:formatCode>#,##0</c:formatCode>
                <c:ptCount val="45"/>
                <c:pt idx="0">
                  <c:v>13839</c:v>
                </c:pt>
                <c:pt idx="1">
                  <c:v>13759</c:v>
                </c:pt>
                <c:pt idx="2">
                  <c:v>14030</c:v>
                </c:pt>
                <c:pt idx="3">
                  <c:v>14191</c:v>
                </c:pt>
                <c:pt idx="4">
                  <c:v>14352</c:v>
                </c:pt>
                <c:pt idx="5">
                  <c:v>14425</c:v>
                </c:pt>
                <c:pt idx="6">
                  <c:v>14688</c:v>
                </c:pt>
                <c:pt idx="7">
                  <c:v>14899</c:v>
                </c:pt>
                <c:pt idx="8">
                  <c:v>15037</c:v>
                </c:pt>
                <c:pt idx="9">
                  <c:v>15442</c:v>
                </c:pt>
                <c:pt idx="10">
                  <c:v>15324</c:v>
                </c:pt>
                <c:pt idx="11">
                  <c:v>14510</c:v>
                </c:pt>
                <c:pt idx="12">
                  <c:v>14213</c:v>
                </c:pt>
                <c:pt idx="13">
                  <c:v>13637</c:v>
                </c:pt>
                <c:pt idx="14">
                  <c:v>13215</c:v>
                </c:pt>
                <c:pt idx="15">
                  <c:v>13391</c:v>
                </c:pt>
                <c:pt idx="16">
                  <c:v>12980</c:v>
                </c:pt>
                <c:pt idx="17">
                  <c:v>12856</c:v>
                </c:pt>
                <c:pt idx="18">
                  <c:v>12577</c:v>
                </c:pt>
                <c:pt idx="19">
                  <c:v>12132</c:v>
                </c:pt>
                <c:pt idx="20">
                  <c:v>12164</c:v>
                </c:pt>
                <c:pt idx="21">
                  <c:v>11716</c:v>
                </c:pt>
                <c:pt idx="22">
                  <c:v>12463</c:v>
                </c:pt>
                <c:pt idx="23">
                  <c:v>13082</c:v>
                </c:pt>
                <c:pt idx="24">
                  <c:v>13084</c:v>
                </c:pt>
                <c:pt idx="25">
                  <c:v>13249</c:v>
                </c:pt>
                <c:pt idx="26">
                  <c:v>13503</c:v>
                </c:pt>
                <c:pt idx="27">
                  <c:v>13963</c:v>
                </c:pt>
                <c:pt idx="28">
                  <c:v>13829</c:v>
                </c:pt>
                <c:pt idx="29">
                  <c:v>13797</c:v>
                </c:pt>
                <c:pt idx="30">
                  <c:v>13794</c:v>
                </c:pt>
                <c:pt idx="31">
                  <c:v>13681</c:v>
                </c:pt>
                <c:pt idx="32">
                  <c:v>13317</c:v>
                </c:pt>
                <c:pt idx="33">
                  <c:v>13210</c:v>
                </c:pt>
                <c:pt idx="34">
                  <c:v>13202</c:v>
                </c:pt>
                <c:pt idx="35">
                  <c:v>13183</c:v>
                </c:pt>
                <c:pt idx="36">
                  <c:v>12757</c:v>
                </c:pt>
                <c:pt idx="37">
                  <c:v>12238</c:v>
                </c:pt>
                <c:pt idx="38">
                  <c:v>12306</c:v>
                </c:pt>
                <c:pt idx="39">
                  <c:v>11736</c:v>
                </c:pt>
                <c:pt idx="40">
                  <c:v>12035</c:v>
                </c:pt>
                <c:pt idx="41">
                  <c:v>11754</c:v>
                </c:pt>
                <c:pt idx="42">
                  <c:v>11374</c:v>
                </c:pt>
                <c:pt idx="43">
                  <c:v>11754</c:v>
                </c:pt>
                <c:pt idx="44">
                  <c:v>11490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2-44A0-9F25-78E34FCF36AC}"/>
            </c:ext>
          </c:extLst>
        </c:ser>
        <c:ser>
          <c:idx val="1"/>
          <c:order val="1"/>
          <c:tx>
            <c:strRef>
              <c:f>Charts!$E$9</c:f>
              <c:strCache>
                <c:ptCount val="1"/>
                <c:pt idx="0">
                  <c:v>Total registered deaths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Charts!$C$11:$C$55</c:f>
              <c:numCache>
                <c:formatCode>General</c:formatCode>
                <c:ptCount val="45"/>
                <c:pt idx="0">
                  <c:v>1981</c:v>
                </c:pt>
                <c:pt idx="1">
                  <c:v>1982</c:v>
                </c:pt>
                <c:pt idx="2">
                  <c:v>1983</c:v>
                </c:pt>
                <c:pt idx="3">
                  <c:v>1984</c:v>
                </c:pt>
                <c:pt idx="4">
                  <c:v>1985</c:v>
                </c:pt>
                <c:pt idx="5">
                  <c:v>1986</c:v>
                </c:pt>
                <c:pt idx="6">
                  <c:v>1987</c:v>
                </c:pt>
                <c:pt idx="7">
                  <c:v>1988</c:v>
                </c:pt>
                <c:pt idx="8">
                  <c:v>1989</c:v>
                </c:pt>
                <c:pt idx="9">
                  <c:v>1990</c:v>
                </c:pt>
                <c:pt idx="10">
                  <c:v>1991</c:v>
                </c:pt>
                <c:pt idx="11">
                  <c:v>1992</c:v>
                </c:pt>
                <c:pt idx="12">
                  <c:v>1993</c:v>
                </c:pt>
                <c:pt idx="13">
                  <c:v>1994</c:v>
                </c:pt>
                <c:pt idx="14">
                  <c:v>1995</c:v>
                </c:pt>
                <c:pt idx="15">
                  <c:v>1996</c:v>
                </c:pt>
                <c:pt idx="16">
                  <c:v>1997</c:v>
                </c:pt>
                <c:pt idx="17">
                  <c:v>1998</c:v>
                </c:pt>
                <c:pt idx="18">
                  <c:v>1999</c:v>
                </c:pt>
                <c:pt idx="19">
                  <c:v>2000</c:v>
                </c:pt>
                <c:pt idx="20">
                  <c:v>2001</c:v>
                </c:pt>
                <c:pt idx="21">
                  <c:v>2002</c:v>
                </c:pt>
                <c:pt idx="22">
                  <c:v>2003</c:v>
                </c:pt>
                <c:pt idx="23">
                  <c:v>2004</c:v>
                </c:pt>
                <c:pt idx="24">
                  <c:v>2005</c:v>
                </c:pt>
                <c:pt idx="25">
                  <c:v>2006</c:v>
                </c:pt>
                <c:pt idx="26">
                  <c:v>2007</c:v>
                </c:pt>
                <c:pt idx="27">
                  <c:v>2008</c:v>
                </c:pt>
                <c:pt idx="28">
                  <c:v>2009</c:v>
                </c:pt>
                <c:pt idx="29">
                  <c:v>2010</c:v>
                </c:pt>
                <c:pt idx="30">
                  <c:v>2011</c:v>
                </c:pt>
                <c:pt idx="31">
                  <c:v>2012</c:v>
                </c:pt>
                <c:pt idx="32">
                  <c:v>2013</c:v>
                </c:pt>
                <c:pt idx="33">
                  <c:v>2014</c:v>
                </c:pt>
                <c:pt idx="34">
                  <c:v>2015</c:v>
                </c:pt>
                <c:pt idx="35">
                  <c:v>2016</c:v>
                </c:pt>
                <c:pt idx="36">
                  <c:v>2017</c:v>
                </c:pt>
                <c:pt idx="37">
                  <c:v>2018</c:v>
                </c:pt>
                <c:pt idx="38">
                  <c:v>2019</c:v>
                </c:pt>
                <c:pt idx="39">
                  <c:v>2020</c:v>
                </c:pt>
                <c:pt idx="40">
                  <c:v>2021</c:v>
                </c:pt>
                <c:pt idx="41">
                  <c:v>2022</c:v>
                </c:pt>
                <c:pt idx="42">
                  <c:v>2023</c:v>
                </c:pt>
                <c:pt idx="43">
                  <c:v>2024</c:v>
                </c:pt>
                <c:pt idx="44">
                  <c:v>2025</c:v>
                </c:pt>
              </c:numCache>
            </c:numRef>
          </c:cat>
          <c:val>
            <c:numRef>
              <c:f>Charts!$E$11:$E$55</c:f>
              <c:numCache>
                <c:formatCode>#,##0</c:formatCode>
                <c:ptCount val="45"/>
                <c:pt idx="0">
                  <c:v>14458</c:v>
                </c:pt>
                <c:pt idx="1">
                  <c:v>14654</c:v>
                </c:pt>
                <c:pt idx="2">
                  <c:v>14577</c:v>
                </c:pt>
                <c:pt idx="3">
                  <c:v>14248</c:v>
                </c:pt>
                <c:pt idx="4">
                  <c:v>14826</c:v>
                </c:pt>
                <c:pt idx="5">
                  <c:v>14409</c:v>
                </c:pt>
                <c:pt idx="6">
                  <c:v>13961</c:v>
                </c:pt>
                <c:pt idx="7">
                  <c:v>14165</c:v>
                </c:pt>
                <c:pt idx="8">
                  <c:v>14147</c:v>
                </c:pt>
                <c:pt idx="9">
                  <c:v>13917</c:v>
                </c:pt>
                <c:pt idx="10">
                  <c:v>13836</c:v>
                </c:pt>
                <c:pt idx="11">
                  <c:v>13566</c:v>
                </c:pt>
                <c:pt idx="12">
                  <c:v>14094</c:v>
                </c:pt>
                <c:pt idx="13">
                  <c:v>13373</c:v>
                </c:pt>
                <c:pt idx="14">
                  <c:v>13521</c:v>
                </c:pt>
                <c:pt idx="15">
                  <c:v>13265</c:v>
                </c:pt>
                <c:pt idx="16">
                  <c:v>13486</c:v>
                </c:pt>
                <c:pt idx="17">
                  <c:v>13072</c:v>
                </c:pt>
                <c:pt idx="18">
                  <c:v>13235</c:v>
                </c:pt>
                <c:pt idx="19">
                  <c:v>12664</c:v>
                </c:pt>
                <c:pt idx="20">
                  <c:v>12645</c:v>
                </c:pt>
                <c:pt idx="21">
                  <c:v>12721</c:v>
                </c:pt>
                <c:pt idx="22">
                  <c:v>12823</c:v>
                </c:pt>
                <c:pt idx="23">
                  <c:v>12230</c:v>
                </c:pt>
                <c:pt idx="24">
                  <c:v>12364</c:v>
                </c:pt>
                <c:pt idx="25">
                  <c:v>11898</c:v>
                </c:pt>
                <c:pt idx="26">
                  <c:v>12123</c:v>
                </c:pt>
                <c:pt idx="27">
                  <c:v>12306</c:v>
                </c:pt>
                <c:pt idx="28">
                  <c:v>11886</c:v>
                </c:pt>
                <c:pt idx="29">
                  <c:v>11508</c:v>
                </c:pt>
                <c:pt idx="30">
                  <c:v>11676</c:v>
                </c:pt>
                <c:pt idx="31">
                  <c:v>11903</c:v>
                </c:pt>
                <c:pt idx="32">
                  <c:v>12125</c:v>
                </c:pt>
                <c:pt idx="33">
                  <c:v>12002</c:v>
                </c:pt>
                <c:pt idx="34">
                  <c:v>12259</c:v>
                </c:pt>
                <c:pt idx="35">
                  <c:v>12333</c:v>
                </c:pt>
                <c:pt idx="36">
                  <c:v>12697</c:v>
                </c:pt>
                <c:pt idx="37">
                  <c:v>12930</c:v>
                </c:pt>
                <c:pt idx="38">
                  <c:v>12831</c:v>
                </c:pt>
                <c:pt idx="39">
                  <c:v>14652</c:v>
                </c:pt>
                <c:pt idx="40">
                  <c:v>13985</c:v>
                </c:pt>
                <c:pt idx="41">
                  <c:v>14039</c:v>
                </c:pt>
                <c:pt idx="42">
                  <c:v>14341</c:v>
                </c:pt>
                <c:pt idx="43">
                  <c:v>13849</c:v>
                </c:pt>
                <c:pt idx="44">
                  <c:v>13788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82-44A0-9F25-78E34FCF3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6"/>
        <c:axId val="125870512"/>
        <c:axId val="124051504"/>
      </c:barChart>
      <c:catAx>
        <c:axId val="12587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051504"/>
        <c:crosses val="autoZero"/>
        <c:auto val="1"/>
        <c:lblAlgn val="ctr"/>
        <c:lblOffset val="100"/>
        <c:noMultiLvlLbl val="0"/>
      </c:catAx>
      <c:valAx>
        <c:axId val="12405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2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Total count</a:t>
                </a:r>
              </a:p>
            </c:rich>
          </c:tx>
          <c:layout>
            <c:manualLayout>
              <c:xMode val="edge"/>
              <c:yMode val="edge"/>
              <c:x val="4.4600862351627968E-2"/>
              <c:y val="0.44177359665628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5870512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41838203160821"/>
          <c:y val="0.10814398446585786"/>
          <c:w val="0.25883758838763754"/>
          <c:h val="3.68216430634414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horizontalDpi="300" verticalDpi="300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476250</xdr:colOff>
      <xdr:row>7</xdr:row>
      <xdr:rowOff>80961</xdr:rowOff>
    </xdr:from>
    <xdr:to>
      <xdr:col>28</xdr:col>
      <xdr:colOff>232019</xdr:colOff>
      <xdr:row>38</xdr:row>
      <xdr:rowOff>66675</xdr:rowOff>
    </xdr:to>
    <xdr:graphicFrame macro="">
      <xdr:nvGraphicFramePr>
        <xdr:cNvPr id="2" name="Chart 1" hidden="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598852</xdr:colOff>
      <xdr:row>8</xdr:row>
      <xdr:rowOff>71875</xdr:rowOff>
    </xdr:from>
    <xdr:to>
      <xdr:col>35</xdr:col>
      <xdr:colOff>345244</xdr:colOff>
      <xdr:row>49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31750</xdr:colOff>
          <xdr:row>4</xdr:row>
          <xdr:rowOff>44450</xdr:rowOff>
        </xdr:from>
        <xdr:to>
          <xdr:col>3</xdr:col>
          <xdr:colOff>596900</xdr:colOff>
          <xdr:row>4</xdr:row>
          <xdr:rowOff>317500</xdr:rowOff>
        </xdr:to>
        <xdr:sp macro="" textlink="">
          <xdr:nvSpPr>
            <xdr:cNvPr id="2049" name="ComboBox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0.00321</cdr:x>
      <cdr:y>0</cdr:y>
    </cdr:from>
    <cdr:to>
      <cdr:x>0.05989</cdr:x>
      <cdr:y>0.05905</cdr:y>
    </cdr:to>
    <cdr:pic>
      <cdr:nvPicPr>
        <cdr:cNvPr id="2" name="Picture 1">
          <a:extLst xmlns:a="http://schemas.openxmlformats.org/drawingml/2006/main">
            <a:ext uri="{FF2B5EF4-FFF2-40B4-BE49-F238E27FC236}">
              <a16:creationId xmlns:a16="http://schemas.microsoft.com/office/drawing/2014/main" id="{CE4B2895-9354-4F93-8CC5-D68401235180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51335" y="0"/>
          <a:ext cx="906440" cy="361179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lancashire.gov.uk/media/906541/births_and_deaths_upload_L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sheet"/>
      <sheetName val="Charts"/>
      <sheetName val="Rates"/>
      <sheetName val="RAW"/>
      <sheetName val="Lookup"/>
      <sheetName val="Deaths (rates)"/>
    </sheetNames>
    <sheetDataSet>
      <sheetData sheetId="0"/>
      <sheetData sheetId="1"/>
      <sheetData sheetId="2">
        <row r="33">
          <cell r="B33" t="str">
            <v>ENGLAND</v>
          </cell>
        </row>
        <row r="34">
          <cell r="B34" t="str">
            <v>NORTH WEST</v>
          </cell>
        </row>
        <row r="35">
          <cell r="B35" t="str">
            <v>Blackburn with Darwen</v>
          </cell>
        </row>
        <row r="36">
          <cell r="B36" t="str">
            <v>Blackpool</v>
          </cell>
        </row>
        <row r="37">
          <cell r="B37" t="str">
            <v>Lancashire-12</v>
          </cell>
        </row>
        <row r="38">
          <cell r="B38" t="str">
            <v>Burnley</v>
          </cell>
        </row>
        <row r="39">
          <cell r="B39" t="str">
            <v>Chorley</v>
          </cell>
        </row>
        <row r="40">
          <cell r="B40" t="str">
            <v>Fylde</v>
          </cell>
        </row>
        <row r="41">
          <cell r="B41" t="str">
            <v>Hyndburn</v>
          </cell>
        </row>
        <row r="42">
          <cell r="B42" t="str">
            <v>Lancaster</v>
          </cell>
        </row>
        <row r="43">
          <cell r="B43" t="str">
            <v>Pendle</v>
          </cell>
        </row>
        <row r="44">
          <cell r="B44" t="str">
            <v>Preston</v>
          </cell>
        </row>
        <row r="45">
          <cell r="B45" t="str">
            <v>Ribble Valley</v>
          </cell>
        </row>
        <row r="46">
          <cell r="B46" t="str">
            <v>Rossendale</v>
          </cell>
        </row>
        <row r="47">
          <cell r="B47" t="str">
            <v>South Ribble</v>
          </cell>
        </row>
        <row r="48">
          <cell r="B48" t="str">
            <v>West Lancashire</v>
          </cell>
        </row>
        <row r="49">
          <cell r="B49" t="str">
            <v>Wyre</v>
          </cell>
        </row>
      </sheetData>
      <sheetData sheetId="3"/>
      <sheetData sheetId="4">
        <row r="2">
          <cell r="B2" t="str">
            <v>Lancashire-12</v>
          </cell>
        </row>
        <row r="3">
          <cell r="B3" t="str">
            <v>Lancashire-14</v>
          </cell>
        </row>
        <row r="4">
          <cell r="B4" t="str">
            <v>Blackburn with Darwen</v>
          </cell>
        </row>
        <row r="5">
          <cell r="B5" t="str">
            <v>Blackpool</v>
          </cell>
        </row>
        <row r="6">
          <cell r="B6" t="str">
            <v>Burnley</v>
          </cell>
        </row>
        <row r="7">
          <cell r="B7" t="str">
            <v>Chorley</v>
          </cell>
        </row>
        <row r="8">
          <cell r="B8" t="str">
            <v>Fylde</v>
          </cell>
        </row>
        <row r="9">
          <cell r="B9" t="str">
            <v>Hyndburn</v>
          </cell>
        </row>
        <row r="10">
          <cell r="B10" t="str">
            <v>Lancaster</v>
          </cell>
        </row>
        <row r="11">
          <cell r="B11" t="str">
            <v>Pendle</v>
          </cell>
        </row>
        <row r="12">
          <cell r="B12" t="str">
            <v>Preston</v>
          </cell>
        </row>
        <row r="13">
          <cell r="B13" t="str">
            <v>Ribble Valley</v>
          </cell>
        </row>
        <row r="14">
          <cell r="B14" t="str">
            <v>Rossendale</v>
          </cell>
        </row>
        <row r="15">
          <cell r="B15" t="str">
            <v>South Ribble</v>
          </cell>
        </row>
        <row r="16">
          <cell r="B16" t="str">
            <v>West Lancashire</v>
          </cell>
        </row>
        <row r="17">
          <cell r="B17" t="str">
            <v>Wyre</v>
          </cell>
        </row>
      </sheetData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14" displayName="Table14" ref="B5:O22" totalsRowShown="0" headerRowDxfId="23" dataDxfId="21" headerRowBorderDxfId="22" tableBorderDxfId="20" totalsRowBorderDxfId="19">
  <sortState xmlns:xlrd2="http://schemas.microsoft.com/office/spreadsheetml/2017/richdata2" ref="B6:O22">
    <sortCondition ref="B5:B22"/>
  </sortState>
  <tableColumns count="14">
    <tableColumn id="1" xr3:uid="{00000000-0010-0000-0000-000001000000}" name="Area of usual residence" dataDxfId="18"/>
    <tableColumn id="2" xr3:uid="{00000000-0010-0000-0000-000002000000}" name="Area" dataDxfId="17"/>
    <tableColumn id="3" xr3:uid="{00000000-0010-0000-0000-000003000000}" name="2016" dataDxfId="16" dataCellStyle="Normal 6"/>
    <tableColumn id="5" xr3:uid="{00000000-0010-0000-0000-000005000000}" name="2017" dataDxfId="15" dataCellStyle="Normal 6"/>
    <tableColumn id="6" xr3:uid="{00000000-0010-0000-0000-000006000000}" name="2018" dataDxfId="14"/>
    <tableColumn id="7" xr3:uid="{00000000-0010-0000-0000-000007000000}" name="2019" dataDxfId="13"/>
    <tableColumn id="8" xr3:uid="{00000000-0010-0000-0000-000008000000}" name="2020" dataDxfId="12"/>
    <tableColumn id="11" xr3:uid="{00000000-0010-0000-0000-00000B000000}" name="2021" dataDxfId="11"/>
    <tableColumn id="10" xr3:uid="{00000000-0010-0000-0000-00000A000000}" name="2022" dataDxfId="10"/>
    <tableColumn id="12" xr3:uid="{717B851C-EDA6-494B-9BC4-0B4A51007713}" name="2023" dataDxfId="9"/>
    <tableColumn id="14" xr3:uid="{C80506B8-3536-4E2E-9B67-9BFC31CA391D}" name="2024" dataDxfId="8"/>
    <tableColumn id="16" xr3:uid="{0ECAC7D1-7F17-40E8-9FF5-D3D21D8A5196}" name="2025" dataDxfId="7"/>
    <tableColumn id="13" xr3:uid="{44DE9CCE-ADAD-40DA-903C-1BE505FECD11}" name="% change from 2016" dataDxfId="6">
      <calculatedColumnFormula>SUM(Table14[[#This Row],[2025]]/Table14[[#This Row],[2016]])-1</calculatedColumnFormula>
    </tableColumn>
    <tableColumn id="9" xr3:uid="{00000000-0010-0000-0000-000009000000}" name="Trend" dataDxfId="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AreaList" displayName="AreaList" ref="E1:E17" totalsRowShown="0" dataDxfId="4" dataCellStyle="Normal 2">
  <autoFilter ref="E1:E17" xr:uid="{00000000-0009-0000-0100-000006000000}"/>
  <tableColumns count="1">
    <tableColumn id="1" xr3:uid="{00000000-0010-0000-0100-000001000000}" name="Area" dataDxfId="3" dataCellStyle="Normal 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ns.gov.uk/peoplepopulationandcommunity/birthsdeathsandmarriages/livebirths/datasets/birthsinenglandandwalesbirthregistrations" TargetMode="External"/><Relationship Id="rId1" Type="http://schemas.openxmlformats.org/officeDocument/2006/relationships/hyperlink" Target="https://www.ons.gov.uk/peoplepopulationandcommunity/birthsdeathsandmarriages/deaths/datasets/deathsregisteredsummarystatisticsenglandandwal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lancashire.gov.uk/lancashire-insight/health-and-care/health/mortality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ons.gov.uk/peoplepopulationandcommunity/birthsdeathsandmarriages/livebirths/datasets/birthsinenglandandwalesbirthregistrations" TargetMode="External"/><Relationship Id="rId1" Type="http://schemas.openxmlformats.org/officeDocument/2006/relationships/hyperlink" Target="https://www.ons.gov.uk/peoplepopulationandcommunity/birthsdeathsandmarriages/deaths/datasets/deathsregisteredsummarystatisticsenglandandwales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31"/>
  <sheetViews>
    <sheetView tabSelected="1" workbookViewId="0">
      <selection activeCell="B1" sqref="B1"/>
    </sheetView>
  </sheetViews>
  <sheetFormatPr defaultColWidth="9.08984375" defaultRowHeight="14.5" x14ac:dyDescent="0.35"/>
  <cols>
    <col min="1" max="3" width="9.08984375" customWidth="1"/>
    <col min="4" max="4" width="11.54296875" customWidth="1"/>
    <col min="5" max="5" width="12.08984375" customWidth="1"/>
    <col min="6" max="6" width="11.36328125" customWidth="1"/>
    <col min="7" max="7" width="81.54296875" customWidth="1"/>
    <col min="8" max="8" width="9.08984375" customWidth="1"/>
  </cols>
  <sheetData>
    <row r="1" spans="1:7" ht="15" customHeight="1" x14ac:dyDescent="0.35">
      <c r="A1" s="67" t="s">
        <v>77</v>
      </c>
      <c r="B1" s="57"/>
      <c r="C1" s="57"/>
      <c r="D1" s="57"/>
      <c r="E1" s="57"/>
      <c r="F1" s="57"/>
      <c r="G1" s="58"/>
    </row>
    <row r="2" spans="1:7" ht="15" customHeight="1" x14ac:dyDescent="0.35">
      <c r="A2" s="61"/>
      <c r="B2" s="59"/>
      <c r="C2" s="59"/>
      <c r="D2" s="59"/>
      <c r="E2" s="59"/>
      <c r="F2" s="59"/>
      <c r="G2" s="60"/>
    </row>
    <row r="3" spans="1:7" ht="15" customHeight="1" x14ac:dyDescent="0.35">
      <c r="A3" s="63" t="s">
        <v>59</v>
      </c>
      <c r="B3" s="59"/>
      <c r="C3" s="59"/>
      <c r="D3" s="59"/>
      <c r="E3" s="59"/>
      <c r="F3" s="59"/>
      <c r="G3" s="60"/>
    </row>
    <row r="4" spans="1:7" ht="15" customHeight="1" x14ac:dyDescent="0.35">
      <c r="A4" s="85"/>
      <c r="B4" s="124"/>
      <c r="C4" s="124"/>
      <c r="D4" s="124"/>
      <c r="E4" s="124"/>
      <c r="F4" s="124"/>
      <c r="G4" s="125"/>
    </row>
    <row r="5" spans="1:7" ht="15" customHeight="1" x14ac:dyDescent="0.35">
      <c r="A5" s="85" t="s">
        <v>60</v>
      </c>
      <c r="B5" s="124"/>
      <c r="C5" s="124"/>
      <c r="D5" s="124"/>
      <c r="E5" s="124"/>
      <c r="F5" s="124"/>
      <c r="G5" s="125"/>
    </row>
    <row r="6" spans="1:7" ht="15" customHeight="1" x14ac:dyDescent="0.35">
      <c r="A6" s="85" t="s">
        <v>75</v>
      </c>
      <c r="B6" s="124"/>
      <c r="C6" s="124"/>
      <c r="D6" s="124"/>
      <c r="E6" s="124"/>
      <c r="F6" s="124"/>
      <c r="G6" s="125"/>
    </row>
    <row r="7" spans="1:7" ht="15" customHeight="1" x14ac:dyDescent="0.35">
      <c r="A7" s="86"/>
      <c r="B7" s="124"/>
      <c r="C7" s="124"/>
      <c r="D7" s="124"/>
      <c r="E7" s="124"/>
      <c r="F7" s="124"/>
      <c r="G7" s="125"/>
    </row>
    <row r="8" spans="1:7" ht="15" customHeight="1" x14ac:dyDescent="0.35">
      <c r="A8" s="139" t="s">
        <v>24</v>
      </c>
      <c r="B8" s="140"/>
      <c r="C8" s="140"/>
      <c r="D8" s="140"/>
      <c r="E8" s="140"/>
      <c r="F8" s="140"/>
      <c r="G8" s="141"/>
    </row>
    <row r="9" spans="1:7" ht="14.4" customHeight="1" x14ac:dyDescent="0.35">
      <c r="A9" s="139"/>
      <c r="B9" s="140"/>
      <c r="C9" s="140"/>
      <c r="D9" s="140"/>
      <c r="E9" s="140"/>
      <c r="F9" s="140"/>
      <c r="G9" s="141"/>
    </row>
    <row r="10" spans="1:7" ht="14.4" customHeight="1" x14ac:dyDescent="0.35">
      <c r="A10" s="139"/>
      <c r="B10" s="140"/>
      <c r="C10" s="140"/>
      <c r="D10" s="140"/>
      <c r="E10" s="140"/>
      <c r="F10" s="140"/>
      <c r="G10" s="141"/>
    </row>
    <row r="11" spans="1:7" ht="15" customHeight="1" x14ac:dyDescent="0.35">
      <c r="A11" s="139" t="s">
        <v>68</v>
      </c>
      <c r="B11" s="140"/>
      <c r="C11" s="140"/>
      <c r="D11" s="140"/>
      <c r="E11" s="140"/>
      <c r="F11" s="140"/>
      <c r="G11" s="141"/>
    </row>
    <row r="12" spans="1:7" ht="14.4" customHeight="1" x14ac:dyDescent="0.35">
      <c r="A12" s="139"/>
      <c r="B12" s="140"/>
      <c r="C12" s="140"/>
      <c r="D12" s="140"/>
      <c r="E12" s="140"/>
      <c r="F12" s="140"/>
      <c r="G12" s="141"/>
    </row>
    <row r="13" spans="1:7" ht="14.4" customHeight="1" x14ac:dyDescent="0.35">
      <c r="A13" s="139"/>
      <c r="B13" s="140"/>
      <c r="C13" s="140"/>
      <c r="D13" s="140"/>
      <c r="E13" s="140"/>
      <c r="F13" s="140"/>
      <c r="G13" s="141"/>
    </row>
    <row r="14" spans="1:7" ht="5.4" customHeight="1" x14ac:dyDescent="0.35">
      <c r="A14" s="139"/>
      <c r="B14" s="140"/>
      <c r="C14" s="140"/>
      <c r="D14" s="140"/>
      <c r="E14" s="140"/>
      <c r="F14" s="140"/>
      <c r="G14" s="141"/>
    </row>
    <row r="15" spans="1:7" ht="12.65" customHeight="1" x14ac:dyDescent="0.35">
      <c r="A15" s="139"/>
      <c r="B15" s="140"/>
      <c r="C15" s="140"/>
      <c r="D15" s="140"/>
      <c r="E15" s="140"/>
      <c r="F15" s="140"/>
      <c r="G15" s="141"/>
    </row>
    <row r="16" spans="1:7" hidden="1" x14ac:dyDescent="0.35">
      <c r="A16" s="139"/>
      <c r="B16" s="140"/>
      <c r="C16" s="140"/>
      <c r="D16" s="140"/>
      <c r="E16" s="140"/>
      <c r="F16" s="140"/>
      <c r="G16" s="141"/>
    </row>
    <row r="17" spans="1:7" ht="14.4" customHeight="1" x14ac:dyDescent="0.35">
      <c r="A17" s="142" t="s">
        <v>78</v>
      </c>
      <c r="B17" s="143"/>
      <c r="C17" s="143"/>
      <c r="D17" s="143"/>
      <c r="E17" s="143"/>
      <c r="F17" s="143"/>
      <c r="G17" s="144"/>
    </row>
    <row r="18" spans="1:7" s="107" customFormat="1" ht="14.4" customHeight="1" x14ac:dyDescent="0.35">
      <c r="A18" s="142"/>
      <c r="B18" s="143"/>
      <c r="C18" s="143"/>
      <c r="D18" s="143"/>
      <c r="E18" s="143"/>
      <c r="F18" s="143"/>
      <c r="G18" s="144"/>
    </row>
    <row r="19" spans="1:7" ht="14.4" customHeight="1" x14ac:dyDescent="0.35">
      <c r="A19" s="142"/>
      <c r="B19" s="143"/>
      <c r="C19" s="143"/>
      <c r="D19" s="143"/>
      <c r="E19" s="143"/>
      <c r="F19" s="143"/>
      <c r="G19" s="144"/>
    </row>
    <row r="20" spans="1:7" ht="6" customHeight="1" x14ac:dyDescent="0.35">
      <c r="A20" s="142"/>
      <c r="B20" s="143"/>
      <c r="C20" s="143"/>
      <c r="D20" s="143"/>
      <c r="E20" s="143"/>
      <c r="F20" s="143"/>
      <c r="G20" s="144"/>
    </row>
    <row r="21" spans="1:7" hidden="1" x14ac:dyDescent="0.35">
      <c r="A21" s="142"/>
      <c r="B21" s="143"/>
      <c r="C21" s="143"/>
      <c r="D21" s="143"/>
      <c r="E21" s="143"/>
      <c r="F21" s="143"/>
      <c r="G21" s="144"/>
    </row>
    <row r="22" spans="1:7" ht="15.5" x14ac:dyDescent="0.35">
      <c r="A22" s="25"/>
      <c r="B22" s="26"/>
      <c r="C22" s="26"/>
      <c r="D22" s="26"/>
      <c r="E22" s="26"/>
      <c r="F22" s="26"/>
      <c r="G22" s="30"/>
    </row>
    <row r="23" spans="1:7" ht="15.5" x14ac:dyDescent="0.35">
      <c r="A23" s="25" t="s">
        <v>83</v>
      </c>
      <c r="B23" s="26"/>
      <c r="C23" s="26"/>
      <c r="D23" s="26"/>
      <c r="E23" s="26"/>
      <c r="F23" s="26"/>
      <c r="G23" s="30"/>
    </row>
    <row r="24" spans="1:7" ht="15.5" x14ac:dyDescent="0.35">
      <c r="A24" s="25"/>
      <c r="B24" s="26"/>
      <c r="C24" s="26"/>
      <c r="D24" s="26"/>
      <c r="E24" s="26"/>
      <c r="F24" s="26"/>
      <c r="G24" s="30"/>
    </row>
    <row r="25" spans="1:7" ht="15.5" x14ac:dyDescent="0.35">
      <c r="A25" s="27" t="s">
        <v>47</v>
      </c>
      <c r="B25" s="26"/>
      <c r="C25" s="26"/>
      <c r="D25" s="26"/>
      <c r="E25" s="26"/>
      <c r="F25" s="26"/>
      <c r="G25" s="30"/>
    </row>
    <row r="26" spans="1:7" ht="16" thickBot="1" x14ac:dyDescent="0.4">
      <c r="A26" s="28" t="s">
        <v>48</v>
      </c>
      <c r="B26" s="29"/>
      <c r="C26" s="29"/>
      <c r="D26" s="29"/>
      <c r="E26" s="29"/>
      <c r="F26" s="29"/>
      <c r="G26" s="126"/>
    </row>
    <row r="31" spans="1:7" x14ac:dyDescent="0.35">
      <c r="C31" s="121"/>
    </row>
  </sheetData>
  <mergeCells count="3">
    <mergeCell ref="A8:G10"/>
    <mergeCell ref="A11:G16"/>
    <mergeCell ref="A17:G21"/>
  </mergeCells>
  <hyperlinks>
    <hyperlink ref="A25" r:id="rId1" xr:uid="{00000000-0004-0000-0000-000000000000}"/>
    <hyperlink ref="A26" r:id="rId2" xr:uid="{00000000-0004-0000-0000-000001000000}"/>
    <hyperlink ref="A5" location="'Births (rates)'!A1" display="Births (rates)" xr:uid="{00000000-0004-0000-0000-000003000000}"/>
    <hyperlink ref="A6" location="'Deaths (counts)'!A1" display="Deaths (counts)" xr:uid="{00000000-0004-0000-0000-000004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N35"/>
  <sheetViews>
    <sheetView zoomScale="94" zoomScaleNormal="94" workbookViewId="0"/>
  </sheetViews>
  <sheetFormatPr defaultColWidth="9.08984375" defaultRowHeight="14.5" x14ac:dyDescent="0.35"/>
  <cols>
    <col min="1" max="1" width="14.08984375" customWidth="1"/>
    <col min="2" max="2" width="22.08984375" customWidth="1"/>
    <col min="3" max="3" width="9.54296875" customWidth="1"/>
    <col min="4" max="4" width="10.90625" customWidth="1"/>
    <col min="5" max="6" width="9.54296875" customWidth="1"/>
    <col min="7" max="7" width="11.453125" customWidth="1"/>
    <col min="8" max="12" width="11" customWidth="1"/>
    <col min="13" max="13" width="15.08984375" customWidth="1"/>
    <col min="14" max="14" width="9.08984375" customWidth="1"/>
    <col min="15" max="15" width="10.453125" customWidth="1"/>
    <col min="16" max="17" width="9.08984375" customWidth="1"/>
    <col min="18" max="23" width="11.08984375" customWidth="1"/>
    <col min="24" max="24" width="10.36328125" customWidth="1"/>
    <col min="25" max="27" width="9.08984375" customWidth="1"/>
    <col min="28" max="28" width="9.36328125" customWidth="1"/>
    <col min="29" max="29" width="8.1796875" customWidth="1"/>
    <col min="30" max="34" width="9.08984375" customWidth="1"/>
    <col min="35" max="35" width="11.453125" customWidth="1"/>
    <col min="36" max="36" width="22.08984375" customWidth="1"/>
    <col min="37" max="37" width="16.36328125" customWidth="1"/>
  </cols>
  <sheetData>
    <row r="1" spans="1:40" ht="18" x14ac:dyDescent="0.4">
      <c r="A1" s="55" t="s">
        <v>62</v>
      </c>
    </row>
    <row r="2" spans="1:40" ht="15.5" x14ac:dyDescent="0.35">
      <c r="L2" s="118"/>
      <c r="P2" s="118"/>
      <c r="AK2" s="71"/>
    </row>
    <row r="3" spans="1:40" x14ac:dyDescent="0.35">
      <c r="A3" s="12"/>
      <c r="L3" s="118"/>
      <c r="P3" s="118"/>
      <c r="Y3" s="118"/>
    </row>
    <row r="4" spans="1:40" ht="15" customHeight="1" thickBot="1" x14ac:dyDescent="0.4">
      <c r="A4" s="146" t="s">
        <v>40</v>
      </c>
      <c r="B4" s="147"/>
      <c r="C4" s="155" t="s">
        <v>44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49" t="s">
        <v>45</v>
      </c>
      <c r="O4" s="150"/>
      <c r="P4" s="150"/>
      <c r="Q4" s="150"/>
      <c r="R4" s="150"/>
      <c r="S4" s="150"/>
      <c r="T4" s="150"/>
      <c r="U4" s="150"/>
      <c r="V4" s="150"/>
      <c r="W4" s="150"/>
      <c r="X4" s="151"/>
      <c r="Y4" s="152" t="s">
        <v>63</v>
      </c>
      <c r="Z4" s="153"/>
      <c r="AA4" s="153"/>
      <c r="AB4" s="153"/>
      <c r="AC4" s="153"/>
      <c r="AD4" s="153"/>
      <c r="AE4" s="154"/>
      <c r="AF4" s="154"/>
      <c r="AG4" s="154"/>
      <c r="AH4" s="154"/>
      <c r="AI4" s="153"/>
    </row>
    <row r="5" spans="1:40" ht="15.5" x14ac:dyDescent="0.35">
      <c r="A5" s="146"/>
      <c r="B5" s="148"/>
      <c r="C5" s="77">
        <v>2016</v>
      </c>
      <c r="D5" s="78">
        <v>2017</v>
      </c>
      <c r="E5" s="78">
        <v>2018</v>
      </c>
      <c r="F5" s="78">
        <v>2019</v>
      </c>
      <c r="G5" s="79">
        <v>2020</v>
      </c>
      <c r="H5" s="78">
        <v>2021</v>
      </c>
      <c r="I5" s="94">
        <v>2022</v>
      </c>
      <c r="J5" s="94">
        <v>2023</v>
      </c>
      <c r="K5" s="94">
        <v>2024</v>
      </c>
      <c r="L5" s="94">
        <v>2025</v>
      </c>
      <c r="M5" s="80" t="s">
        <v>51</v>
      </c>
      <c r="N5" s="90">
        <v>2016</v>
      </c>
      <c r="O5" s="90">
        <v>2017</v>
      </c>
      <c r="P5" s="90">
        <v>2018</v>
      </c>
      <c r="Q5" s="90">
        <v>2019</v>
      </c>
      <c r="R5" s="91">
        <v>2020</v>
      </c>
      <c r="S5" s="91">
        <v>2021</v>
      </c>
      <c r="T5" s="91">
        <v>2022</v>
      </c>
      <c r="U5" s="91">
        <v>2023</v>
      </c>
      <c r="V5" s="91">
        <v>2024</v>
      </c>
      <c r="W5" s="91">
        <v>2025</v>
      </c>
      <c r="X5" s="91" t="s">
        <v>41</v>
      </c>
      <c r="Y5" s="92">
        <v>2016</v>
      </c>
      <c r="Z5" s="93">
        <v>2017</v>
      </c>
      <c r="AA5" s="93">
        <v>2018</v>
      </c>
      <c r="AB5" s="93">
        <v>2019</v>
      </c>
      <c r="AC5" s="93">
        <v>2020</v>
      </c>
      <c r="AD5" s="93">
        <v>2021</v>
      </c>
      <c r="AE5" s="95">
        <v>2022</v>
      </c>
      <c r="AF5" s="95">
        <v>2023</v>
      </c>
      <c r="AG5" s="95">
        <v>2024</v>
      </c>
      <c r="AH5" s="95">
        <v>2025</v>
      </c>
      <c r="AI5" s="93" t="s">
        <v>41</v>
      </c>
      <c r="AL5" s="15"/>
      <c r="AM5" s="15"/>
      <c r="AN5" s="15"/>
    </row>
    <row r="6" spans="1:40" ht="15.5" x14ac:dyDescent="0.35">
      <c r="A6" s="105" t="s">
        <v>39</v>
      </c>
      <c r="B6" s="76" t="s">
        <v>46</v>
      </c>
      <c r="C6" s="81">
        <v>663157</v>
      </c>
      <c r="D6" s="82">
        <v>646794</v>
      </c>
      <c r="E6" s="82">
        <v>625651</v>
      </c>
      <c r="F6" s="82">
        <v>610505</v>
      </c>
      <c r="G6" s="82">
        <v>585195</v>
      </c>
      <c r="H6" s="84">
        <v>595948</v>
      </c>
      <c r="I6" s="84">
        <v>577046</v>
      </c>
      <c r="J6" s="84">
        <v>563561</v>
      </c>
      <c r="K6" s="104">
        <v>567708</v>
      </c>
      <c r="L6" s="104">
        <v>558988</v>
      </c>
      <c r="M6" s="83"/>
      <c r="N6" s="73">
        <v>61.2</v>
      </c>
      <c r="O6" s="73">
        <v>59.7</v>
      </c>
      <c r="P6" s="73">
        <v>57.6</v>
      </c>
      <c r="Q6" s="97">
        <v>55.9</v>
      </c>
      <c r="R6" s="98">
        <v>53.5</v>
      </c>
      <c r="S6" s="99">
        <v>54.2</v>
      </c>
      <c r="T6" s="99">
        <v>51.6</v>
      </c>
      <c r="U6" s="99">
        <v>49.2</v>
      </c>
      <c r="V6" s="122">
        <v>48.9</v>
      </c>
      <c r="W6" s="122">
        <v>48.2</v>
      </c>
      <c r="X6" s="74" t="str">
        <f t="shared" ref="X6:X22" si="0">IF(W6&gt;N6,"p",IF(W6&lt;N6,"q","n"))</f>
        <v>q</v>
      </c>
      <c r="Y6" s="128">
        <v>1.77</v>
      </c>
      <c r="Z6" s="129">
        <v>1.71</v>
      </c>
      <c r="AA6" s="129">
        <v>1.64</v>
      </c>
      <c r="AB6" s="129">
        <v>1.59</v>
      </c>
      <c r="AC6" s="129">
        <v>1.53</v>
      </c>
      <c r="AD6" s="130">
        <v>1.55</v>
      </c>
      <c r="AE6" s="131">
        <v>1.48</v>
      </c>
      <c r="AF6" s="131">
        <v>1.42</v>
      </c>
      <c r="AG6" s="131">
        <v>1.41</v>
      </c>
      <c r="AH6" s="131">
        <v>1.39</v>
      </c>
      <c r="AI6" s="106" t="str">
        <f t="shared" ref="AI6:AI22" si="1">IF(Y6&gt;AH6,"q",IF(Y6&lt;AH6,"p","n"))</f>
        <v>q</v>
      </c>
      <c r="AJ6" s="76" t="s">
        <v>46</v>
      </c>
      <c r="AL6" s="15"/>
      <c r="AM6" s="15"/>
      <c r="AN6" s="15"/>
    </row>
    <row r="7" spans="1:40" ht="15.5" x14ac:dyDescent="0.35">
      <c r="A7" s="105" t="s">
        <v>38</v>
      </c>
      <c r="B7" s="76" t="s">
        <v>55</v>
      </c>
      <c r="C7" s="81">
        <v>86069</v>
      </c>
      <c r="D7" s="82">
        <v>83822</v>
      </c>
      <c r="E7" s="82">
        <v>81195</v>
      </c>
      <c r="F7" s="82">
        <v>80020</v>
      </c>
      <c r="G7" s="82">
        <v>76329</v>
      </c>
      <c r="H7" s="84">
        <v>78127</v>
      </c>
      <c r="I7" s="84">
        <v>76399</v>
      </c>
      <c r="J7" s="84">
        <v>73741</v>
      </c>
      <c r="K7" s="104">
        <v>74646</v>
      </c>
      <c r="L7" s="104">
        <v>73656</v>
      </c>
      <c r="M7" s="83"/>
      <c r="N7" s="73">
        <v>62.6</v>
      </c>
      <c r="O7" s="73">
        <v>60.9</v>
      </c>
      <c r="P7" s="72">
        <v>58.8</v>
      </c>
      <c r="Q7" s="97">
        <v>57.5</v>
      </c>
      <c r="R7" s="98">
        <v>54.5</v>
      </c>
      <c r="S7" s="99">
        <v>55.1</v>
      </c>
      <c r="T7" s="99">
        <v>52.7</v>
      </c>
      <c r="U7" s="99">
        <v>49.6</v>
      </c>
      <c r="V7" s="122">
        <v>49.4</v>
      </c>
      <c r="W7" s="122">
        <v>48.3</v>
      </c>
      <c r="X7" s="74" t="str">
        <f t="shared" si="0"/>
        <v>q</v>
      </c>
      <c r="Y7" s="128">
        <v>1.82</v>
      </c>
      <c r="Z7" s="130">
        <v>1.76</v>
      </c>
      <c r="AA7" s="130">
        <v>1.69</v>
      </c>
      <c r="AB7" s="130">
        <v>1.65</v>
      </c>
      <c r="AC7" s="130">
        <v>1.57</v>
      </c>
      <c r="AD7" s="130">
        <v>1.59</v>
      </c>
      <c r="AE7" s="131">
        <v>1.53</v>
      </c>
      <c r="AF7" s="131">
        <v>1.44</v>
      </c>
      <c r="AG7" s="131">
        <v>1.44</v>
      </c>
      <c r="AH7" s="131">
        <v>1.42</v>
      </c>
      <c r="AI7" s="106" t="str">
        <f t="shared" si="1"/>
        <v>q</v>
      </c>
      <c r="AJ7" s="76" t="s">
        <v>55</v>
      </c>
      <c r="AL7" s="16"/>
      <c r="AM7" s="16"/>
      <c r="AN7" s="16"/>
    </row>
    <row r="8" spans="1:40" ht="15.5" x14ac:dyDescent="0.35">
      <c r="A8" s="105" t="s">
        <v>42</v>
      </c>
      <c r="B8" s="76" t="s">
        <v>2</v>
      </c>
      <c r="C8" s="81">
        <v>2156</v>
      </c>
      <c r="D8" s="82">
        <v>2008</v>
      </c>
      <c r="E8" s="82">
        <v>2033</v>
      </c>
      <c r="F8" s="82">
        <v>1955</v>
      </c>
      <c r="G8" s="82">
        <v>1893</v>
      </c>
      <c r="H8" s="84">
        <v>1945</v>
      </c>
      <c r="I8" s="84">
        <v>1856</v>
      </c>
      <c r="J8" s="84">
        <v>1869</v>
      </c>
      <c r="K8" s="104">
        <v>1939</v>
      </c>
      <c r="L8" s="104">
        <v>1953</v>
      </c>
      <c r="M8" s="83"/>
      <c r="N8" s="73">
        <v>71.5</v>
      </c>
      <c r="O8" s="73">
        <v>66.400000000000006</v>
      </c>
      <c r="P8" s="72">
        <v>67.3</v>
      </c>
      <c r="Q8" s="97">
        <v>63.7</v>
      </c>
      <c r="R8" s="98">
        <v>61.3</v>
      </c>
      <c r="S8" s="98">
        <v>62.2</v>
      </c>
      <c r="T8" s="99">
        <v>58.7</v>
      </c>
      <c r="U8" s="99">
        <v>57.9</v>
      </c>
      <c r="V8" s="122">
        <v>58.5</v>
      </c>
      <c r="W8" s="135">
        <v>58.3</v>
      </c>
      <c r="X8" s="74" t="str">
        <f t="shared" si="0"/>
        <v>q</v>
      </c>
      <c r="Y8" s="132">
        <v>2.09</v>
      </c>
      <c r="Z8" s="130">
        <v>1.94</v>
      </c>
      <c r="AA8" s="130">
        <v>1.98</v>
      </c>
      <c r="AB8" s="130">
        <v>1.88</v>
      </c>
      <c r="AC8" s="130">
        <v>1.82</v>
      </c>
      <c r="AD8" s="130">
        <v>1.87</v>
      </c>
      <c r="AE8" s="131">
        <v>1.78</v>
      </c>
      <c r="AF8" s="131">
        <v>1.76</v>
      </c>
      <c r="AG8" s="131">
        <v>1.79</v>
      </c>
      <c r="AH8" s="136">
        <v>1.79</v>
      </c>
      <c r="AI8" s="106" t="str">
        <f t="shared" si="1"/>
        <v>q</v>
      </c>
      <c r="AJ8" s="76" t="s">
        <v>2</v>
      </c>
      <c r="AL8" s="16"/>
      <c r="AM8" s="21"/>
      <c r="AN8" s="14"/>
    </row>
    <row r="9" spans="1:40" ht="15.5" x14ac:dyDescent="0.35">
      <c r="A9" s="105" t="s">
        <v>43</v>
      </c>
      <c r="B9" s="76" t="s">
        <v>3</v>
      </c>
      <c r="C9" s="81">
        <v>1700</v>
      </c>
      <c r="D9" s="82">
        <v>1643</v>
      </c>
      <c r="E9" s="82">
        <v>1617</v>
      </c>
      <c r="F9" s="82">
        <v>1570</v>
      </c>
      <c r="G9" s="82">
        <v>1480</v>
      </c>
      <c r="H9" s="84">
        <v>1423</v>
      </c>
      <c r="I9" s="84">
        <v>1499</v>
      </c>
      <c r="J9" s="84">
        <v>1402</v>
      </c>
      <c r="K9" s="104">
        <v>1353</v>
      </c>
      <c r="L9" s="104">
        <v>1391</v>
      </c>
      <c r="M9" s="83"/>
      <c r="N9" s="73">
        <v>66.900000000000006</v>
      </c>
      <c r="O9" s="73">
        <v>65.099999999999994</v>
      </c>
      <c r="P9" s="72">
        <v>64.7</v>
      </c>
      <c r="Q9" s="97">
        <v>62.6</v>
      </c>
      <c r="R9" s="98">
        <v>59.2</v>
      </c>
      <c r="S9" s="98">
        <v>57.2</v>
      </c>
      <c r="T9" s="99">
        <v>59.9</v>
      </c>
      <c r="U9" s="99">
        <v>55.3</v>
      </c>
      <c r="V9" s="122">
        <v>52.7</v>
      </c>
      <c r="W9" s="135">
        <v>54.4</v>
      </c>
      <c r="X9" s="74" t="str">
        <f t="shared" si="0"/>
        <v>q</v>
      </c>
      <c r="Y9" s="132">
        <v>1.96</v>
      </c>
      <c r="Z9" s="130">
        <v>1.88</v>
      </c>
      <c r="AA9" s="130">
        <v>1.85</v>
      </c>
      <c r="AB9" s="130">
        <v>1.79</v>
      </c>
      <c r="AC9" s="130">
        <v>1.7</v>
      </c>
      <c r="AD9" s="130">
        <v>1.65</v>
      </c>
      <c r="AE9" s="131">
        <v>1.75</v>
      </c>
      <c r="AF9" s="131">
        <v>1.64</v>
      </c>
      <c r="AG9" s="131">
        <v>1.57</v>
      </c>
      <c r="AH9" s="136">
        <v>1.64</v>
      </c>
      <c r="AI9" s="106" t="str">
        <f t="shared" si="1"/>
        <v>q</v>
      </c>
      <c r="AJ9" s="76" t="s">
        <v>3</v>
      </c>
      <c r="AL9" s="15"/>
      <c r="AM9" s="15"/>
      <c r="AN9" s="14"/>
    </row>
    <row r="10" spans="1:40" ht="15.5" x14ac:dyDescent="0.35">
      <c r="A10" s="105" t="s">
        <v>25</v>
      </c>
      <c r="B10" s="76" t="s">
        <v>1</v>
      </c>
      <c r="C10" s="81">
        <v>13183</v>
      </c>
      <c r="D10" s="82">
        <v>12757</v>
      </c>
      <c r="E10" s="82">
        <v>12238</v>
      </c>
      <c r="F10" s="82">
        <v>12306</v>
      </c>
      <c r="G10" s="82">
        <v>11736</v>
      </c>
      <c r="H10" s="84">
        <v>12035</v>
      </c>
      <c r="I10" s="84">
        <v>11754</v>
      </c>
      <c r="J10" s="84">
        <v>11374</v>
      </c>
      <c r="K10" s="104">
        <v>11754</v>
      </c>
      <c r="L10" s="104">
        <v>11490</v>
      </c>
      <c r="M10" s="83"/>
      <c r="N10" s="73">
        <v>61.6</v>
      </c>
      <c r="O10" s="73">
        <v>59.7</v>
      </c>
      <c r="P10" s="73">
        <v>57.2</v>
      </c>
      <c r="Q10" s="97">
        <v>57.1</v>
      </c>
      <c r="R10" s="98">
        <v>53.8</v>
      </c>
      <c r="S10" s="99">
        <v>54.2</v>
      </c>
      <c r="T10" s="99">
        <v>51.8</v>
      </c>
      <c r="U10" s="99">
        <v>49</v>
      </c>
      <c r="V10" s="122">
        <v>49.8</v>
      </c>
      <c r="W10" s="122">
        <v>48.1</v>
      </c>
      <c r="X10" s="74" t="str">
        <f t="shared" si="0"/>
        <v>q</v>
      </c>
      <c r="Y10" s="128">
        <v>1.85</v>
      </c>
      <c r="Z10" s="130">
        <v>1.77</v>
      </c>
      <c r="AA10" s="130">
        <v>1.68</v>
      </c>
      <c r="AB10" s="130">
        <v>1.68</v>
      </c>
      <c r="AC10" s="130">
        <v>1.59</v>
      </c>
      <c r="AD10" s="130">
        <v>1.61</v>
      </c>
      <c r="AE10" s="131">
        <v>1.54</v>
      </c>
      <c r="AF10" s="131">
        <v>1.46</v>
      </c>
      <c r="AG10" s="131">
        <v>1.5</v>
      </c>
      <c r="AH10" s="136">
        <v>1.45</v>
      </c>
      <c r="AI10" s="106" t="str">
        <f t="shared" si="1"/>
        <v>q</v>
      </c>
      <c r="AJ10" s="76" t="s">
        <v>1</v>
      </c>
    </row>
    <row r="11" spans="1:40" ht="15.5" x14ac:dyDescent="0.35">
      <c r="A11" s="105" t="s">
        <v>26</v>
      </c>
      <c r="B11" s="76" t="s">
        <v>4</v>
      </c>
      <c r="C11" s="81">
        <v>1207</v>
      </c>
      <c r="D11" s="82">
        <v>1196</v>
      </c>
      <c r="E11" s="84">
        <v>1082</v>
      </c>
      <c r="F11" s="84">
        <v>1165</v>
      </c>
      <c r="G11" s="84">
        <v>1084</v>
      </c>
      <c r="H11" s="84">
        <v>1053</v>
      </c>
      <c r="I11" s="84">
        <v>1070</v>
      </c>
      <c r="J11" s="84">
        <v>1041</v>
      </c>
      <c r="K11" s="104">
        <v>1096</v>
      </c>
      <c r="L11" s="104">
        <v>1073</v>
      </c>
      <c r="M11" s="83"/>
      <c r="N11" s="75">
        <v>72</v>
      </c>
      <c r="O11" s="75">
        <v>70.8</v>
      </c>
      <c r="P11" s="72">
        <v>63.3</v>
      </c>
      <c r="Q11" s="97">
        <v>67.400000000000006</v>
      </c>
      <c r="R11" s="98">
        <v>61.4</v>
      </c>
      <c r="S11" s="98">
        <v>58.8</v>
      </c>
      <c r="T11" s="99">
        <v>58.8</v>
      </c>
      <c r="U11" s="99">
        <v>55.4</v>
      </c>
      <c r="V11" s="122">
        <v>56.7</v>
      </c>
      <c r="W11" s="135">
        <v>54.1</v>
      </c>
      <c r="X11" s="74" t="str">
        <f t="shared" si="0"/>
        <v>q</v>
      </c>
      <c r="Y11" s="132">
        <v>2.09</v>
      </c>
      <c r="Z11" s="130">
        <v>2.0499999999999998</v>
      </c>
      <c r="AA11" s="130">
        <v>1.83</v>
      </c>
      <c r="AB11" s="130">
        <v>1.91</v>
      </c>
      <c r="AC11" s="130">
        <v>1.78</v>
      </c>
      <c r="AD11" s="130">
        <v>1.7</v>
      </c>
      <c r="AE11" s="131">
        <v>1.73</v>
      </c>
      <c r="AF11" s="131">
        <v>1.65</v>
      </c>
      <c r="AG11" s="131">
        <v>1.68</v>
      </c>
      <c r="AH11" s="136">
        <v>1.62</v>
      </c>
      <c r="AI11" s="106" t="str">
        <f t="shared" si="1"/>
        <v>q</v>
      </c>
      <c r="AJ11" s="76" t="s">
        <v>4</v>
      </c>
    </row>
    <row r="12" spans="1:40" ht="15.5" x14ac:dyDescent="0.35">
      <c r="A12" s="105" t="s">
        <v>27</v>
      </c>
      <c r="B12" s="76" t="s">
        <v>5</v>
      </c>
      <c r="C12" s="81">
        <v>1226</v>
      </c>
      <c r="D12" s="82">
        <v>1200</v>
      </c>
      <c r="E12" s="84">
        <v>1112</v>
      </c>
      <c r="F12" s="84">
        <v>1092</v>
      </c>
      <c r="G12" s="84">
        <v>1071</v>
      </c>
      <c r="H12" s="84">
        <v>1081</v>
      </c>
      <c r="I12" s="84">
        <v>1051</v>
      </c>
      <c r="J12" s="84">
        <v>962</v>
      </c>
      <c r="K12" s="104">
        <v>994</v>
      </c>
      <c r="L12" s="104">
        <v>947</v>
      </c>
      <c r="M12" s="83"/>
      <c r="N12" s="75">
        <v>62.1</v>
      </c>
      <c r="O12" s="75">
        <v>60.8</v>
      </c>
      <c r="P12" s="73">
        <v>56.3</v>
      </c>
      <c r="Q12" s="97">
        <v>54.8</v>
      </c>
      <c r="R12" s="98">
        <v>53.1</v>
      </c>
      <c r="S12" s="98">
        <v>53.6</v>
      </c>
      <c r="T12" s="99">
        <v>51.9</v>
      </c>
      <c r="U12" s="99">
        <v>46.8</v>
      </c>
      <c r="V12" s="122">
        <v>48.1</v>
      </c>
      <c r="W12" s="122">
        <v>45.1</v>
      </c>
      <c r="X12" s="74" t="str">
        <f t="shared" si="0"/>
        <v>q</v>
      </c>
      <c r="Y12" s="128">
        <v>1.85</v>
      </c>
      <c r="Z12" s="130">
        <v>1.78</v>
      </c>
      <c r="AA12" s="130">
        <v>1.63</v>
      </c>
      <c r="AB12" s="130">
        <v>1.6</v>
      </c>
      <c r="AC12" s="130">
        <v>1.55</v>
      </c>
      <c r="AD12" s="130">
        <v>1.58</v>
      </c>
      <c r="AE12" s="131">
        <v>1.52</v>
      </c>
      <c r="AF12" s="131">
        <v>1.39</v>
      </c>
      <c r="AG12" s="131">
        <v>1.41</v>
      </c>
      <c r="AH12" s="131">
        <v>1.34</v>
      </c>
      <c r="AI12" s="106" t="str">
        <f t="shared" si="1"/>
        <v>q</v>
      </c>
      <c r="AJ12" s="76" t="s">
        <v>5</v>
      </c>
    </row>
    <row r="13" spans="1:40" ht="15.5" x14ac:dyDescent="0.35">
      <c r="A13" s="105" t="s">
        <v>28</v>
      </c>
      <c r="B13" s="76" t="s">
        <v>6</v>
      </c>
      <c r="C13" s="81">
        <v>629</v>
      </c>
      <c r="D13" s="82">
        <v>612</v>
      </c>
      <c r="E13" s="84">
        <v>603</v>
      </c>
      <c r="F13" s="84">
        <v>617</v>
      </c>
      <c r="G13" s="84">
        <v>546</v>
      </c>
      <c r="H13" s="84">
        <v>609</v>
      </c>
      <c r="I13" s="84">
        <v>585</v>
      </c>
      <c r="J13" s="84">
        <v>581</v>
      </c>
      <c r="K13" s="104">
        <v>593</v>
      </c>
      <c r="L13" s="104">
        <v>552</v>
      </c>
      <c r="M13" s="83"/>
      <c r="N13" s="73">
        <v>56.4</v>
      </c>
      <c r="O13" s="73">
        <v>55.4</v>
      </c>
      <c r="P13" s="75">
        <v>53.9</v>
      </c>
      <c r="Q13" s="97">
        <v>55</v>
      </c>
      <c r="R13" s="98">
        <v>47.5</v>
      </c>
      <c r="S13" s="98">
        <v>51.8</v>
      </c>
      <c r="T13" s="99">
        <v>49</v>
      </c>
      <c r="U13" s="99">
        <v>48.2</v>
      </c>
      <c r="V13" s="122">
        <v>48.7</v>
      </c>
      <c r="W13" s="122">
        <v>45.3</v>
      </c>
      <c r="X13" s="74" t="str">
        <f t="shared" si="0"/>
        <v>q</v>
      </c>
      <c r="Y13" s="128">
        <v>1.73</v>
      </c>
      <c r="Z13" s="130">
        <v>1.67</v>
      </c>
      <c r="AA13" s="130">
        <v>1.63</v>
      </c>
      <c r="AB13" s="130">
        <v>1.64</v>
      </c>
      <c r="AC13" s="130">
        <v>1.42</v>
      </c>
      <c r="AD13" s="130">
        <v>1.53</v>
      </c>
      <c r="AE13" s="131">
        <v>1.45</v>
      </c>
      <c r="AF13" s="131">
        <v>1.44</v>
      </c>
      <c r="AG13" s="131">
        <v>1.48</v>
      </c>
      <c r="AH13" s="131">
        <v>1.39</v>
      </c>
      <c r="AI13" s="106" t="str">
        <f t="shared" si="1"/>
        <v>q</v>
      </c>
      <c r="AJ13" s="76" t="s">
        <v>6</v>
      </c>
    </row>
    <row r="14" spans="1:40" ht="15.5" x14ac:dyDescent="0.35">
      <c r="A14" s="105" t="s">
        <v>29</v>
      </c>
      <c r="B14" s="76" t="s">
        <v>7</v>
      </c>
      <c r="C14" s="81">
        <v>1057</v>
      </c>
      <c r="D14" s="82">
        <v>1065</v>
      </c>
      <c r="E14" s="84">
        <v>988</v>
      </c>
      <c r="F14" s="84">
        <v>1030</v>
      </c>
      <c r="G14" s="84">
        <v>920</v>
      </c>
      <c r="H14" s="84">
        <v>976</v>
      </c>
      <c r="I14" s="84">
        <v>950</v>
      </c>
      <c r="J14" s="84">
        <v>916</v>
      </c>
      <c r="K14" s="104">
        <v>963</v>
      </c>
      <c r="L14" s="104">
        <v>966</v>
      </c>
      <c r="M14" s="83"/>
      <c r="N14" s="75">
        <v>69.8</v>
      </c>
      <c r="O14" s="75">
        <v>70.8</v>
      </c>
      <c r="P14" s="72">
        <v>65.400000000000006</v>
      </c>
      <c r="Q14" s="97">
        <v>68.099999999999994</v>
      </c>
      <c r="R14" s="98">
        <v>60.3</v>
      </c>
      <c r="S14" s="98">
        <v>63.4</v>
      </c>
      <c r="T14" s="99">
        <v>60.7</v>
      </c>
      <c r="U14" s="99">
        <v>57</v>
      </c>
      <c r="V14" s="122">
        <v>58.6</v>
      </c>
      <c r="W14" s="135">
        <v>57.8</v>
      </c>
      <c r="X14" s="74" t="str">
        <f t="shared" si="0"/>
        <v>q</v>
      </c>
      <c r="Y14" s="132">
        <v>2.04</v>
      </c>
      <c r="Z14" s="130">
        <v>2.06</v>
      </c>
      <c r="AA14" s="130">
        <v>1.88</v>
      </c>
      <c r="AB14" s="130">
        <v>1.97</v>
      </c>
      <c r="AC14" s="130">
        <v>1.75</v>
      </c>
      <c r="AD14" s="130">
        <v>1.84</v>
      </c>
      <c r="AE14" s="131">
        <v>1.78</v>
      </c>
      <c r="AF14" s="131">
        <v>1.68</v>
      </c>
      <c r="AG14" s="131">
        <v>1.74</v>
      </c>
      <c r="AH14" s="136">
        <v>1.7</v>
      </c>
      <c r="AI14" s="106" t="str">
        <f t="shared" si="1"/>
        <v>q</v>
      </c>
      <c r="AJ14" s="76" t="s">
        <v>7</v>
      </c>
    </row>
    <row r="15" spans="1:40" ht="15.5" x14ac:dyDescent="0.35">
      <c r="A15" s="105" t="s">
        <v>30</v>
      </c>
      <c r="B15" s="76" t="s">
        <v>8</v>
      </c>
      <c r="C15" s="81">
        <v>1456</v>
      </c>
      <c r="D15" s="82">
        <v>1334</v>
      </c>
      <c r="E15" s="84">
        <v>1421</v>
      </c>
      <c r="F15" s="84">
        <v>1333</v>
      </c>
      <c r="G15" s="84">
        <v>1287</v>
      </c>
      <c r="H15" s="84">
        <v>1269</v>
      </c>
      <c r="I15" s="84">
        <v>1269</v>
      </c>
      <c r="J15" s="84">
        <v>1237</v>
      </c>
      <c r="K15" s="104">
        <v>1113</v>
      </c>
      <c r="L15" s="104">
        <v>1073</v>
      </c>
      <c r="M15" s="83"/>
      <c r="N15" s="73">
        <v>54.5</v>
      </c>
      <c r="O15" s="73">
        <v>50.9</v>
      </c>
      <c r="P15" s="75">
        <v>54.3</v>
      </c>
      <c r="Q15" s="97">
        <v>50.3</v>
      </c>
      <c r="R15" s="98">
        <v>47.8</v>
      </c>
      <c r="S15" s="98">
        <v>45.6</v>
      </c>
      <c r="T15" s="99">
        <v>44.2</v>
      </c>
      <c r="U15" s="99">
        <v>42.9</v>
      </c>
      <c r="V15" s="122">
        <v>39.200000000000003</v>
      </c>
      <c r="W15" s="122">
        <v>38.299999999999997</v>
      </c>
      <c r="X15" s="74" t="str">
        <f t="shared" si="0"/>
        <v>q</v>
      </c>
      <c r="Y15" s="132">
        <v>1.75</v>
      </c>
      <c r="Z15" s="130">
        <v>1.6</v>
      </c>
      <c r="AA15" s="130">
        <v>1.71</v>
      </c>
      <c r="AB15" s="130">
        <v>1.58</v>
      </c>
      <c r="AC15" s="130">
        <v>1.49</v>
      </c>
      <c r="AD15" s="130">
        <v>1.43</v>
      </c>
      <c r="AE15" s="131">
        <v>1.41</v>
      </c>
      <c r="AF15" s="131">
        <v>1.42</v>
      </c>
      <c r="AG15" s="131">
        <v>1.31</v>
      </c>
      <c r="AH15" s="131">
        <v>1.32</v>
      </c>
      <c r="AI15" s="106" t="str">
        <f t="shared" si="1"/>
        <v>q</v>
      </c>
      <c r="AJ15" s="76" t="s">
        <v>8</v>
      </c>
    </row>
    <row r="16" spans="1:40" ht="15.5" x14ac:dyDescent="0.35">
      <c r="A16" s="105" t="s">
        <v>31</v>
      </c>
      <c r="B16" s="76" t="s">
        <v>9</v>
      </c>
      <c r="C16" s="81">
        <v>1214</v>
      </c>
      <c r="D16" s="82">
        <v>1198</v>
      </c>
      <c r="E16" s="84">
        <v>1153</v>
      </c>
      <c r="F16" s="84">
        <v>1186</v>
      </c>
      <c r="G16" s="84">
        <v>1100</v>
      </c>
      <c r="H16" s="84">
        <v>1149</v>
      </c>
      <c r="I16" s="84">
        <v>1117</v>
      </c>
      <c r="J16" s="84">
        <v>1120</v>
      </c>
      <c r="K16" s="104">
        <v>1097</v>
      </c>
      <c r="L16" s="104">
        <v>1185</v>
      </c>
      <c r="M16" s="83"/>
      <c r="N16" s="75">
        <v>70.5</v>
      </c>
      <c r="O16" s="75">
        <v>69.099999999999994</v>
      </c>
      <c r="P16" s="72">
        <v>66.2</v>
      </c>
      <c r="Q16" s="97">
        <v>66.900000000000006</v>
      </c>
      <c r="R16" s="98">
        <v>61.9</v>
      </c>
      <c r="S16" s="98">
        <v>63.9</v>
      </c>
      <c r="T16" s="99">
        <v>61.9</v>
      </c>
      <c r="U16" s="99">
        <v>61.5</v>
      </c>
      <c r="V16" s="122">
        <v>58.8</v>
      </c>
      <c r="W16" s="135">
        <v>63.1</v>
      </c>
      <c r="X16" s="74" t="str">
        <f t="shared" si="0"/>
        <v>q</v>
      </c>
      <c r="Y16" s="132">
        <v>2.0299999999999998</v>
      </c>
      <c r="Z16" s="130">
        <v>2</v>
      </c>
      <c r="AA16" s="130">
        <v>1.91</v>
      </c>
      <c r="AB16" s="130">
        <v>1.95</v>
      </c>
      <c r="AC16" s="130">
        <v>1.83</v>
      </c>
      <c r="AD16" s="130">
        <v>1.91</v>
      </c>
      <c r="AE16" s="131">
        <v>1.85</v>
      </c>
      <c r="AF16" s="131">
        <v>1.88</v>
      </c>
      <c r="AG16" s="131">
        <v>1.82</v>
      </c>
      <c r="AH16" s="136">
        <v>1.96</v>
      </c>
      <c r="AI16" s="106" t="str">
        <f t="shared" si="1"/>
        <v>q</v>
      </c>
      <c r="AJ16" s="76" t="s">
        <v>9</v>
      </c>
    </row>
    <row r="17" spans="1:36" ht="15.5" x14ac:dyDescent="0.35">
      <c r="A17" s="105" t="s">
        <v>32</v>
      </c>
      <c r="B17" s="76" t="s">
        <v>10</v>
      </c>
      <c r="C17" s="81">
        <v>1893</v>
      </c>
      <c r="D17" s="82">
        <v>1802</v>
      </c>
      <c r="E17" s="84">
        <v>1715</v>
      </c>
      <c r="F17" s="84">
        <v>1744</v>
      </c>
      <c r="G17" s="84">
        <v>1747</v>
      </c>
      <c r="H17" s="84">
        <v>1796</v>
      </c>
      <c r="I17" s="84">
        <v>1710</v>
      </c>
      <c r="J17" s="84">
        <v>1726</v>
      </c>
      <c r="K17" s="104">
        <v>1925</v>
      </c>
      <c r="L17" s="104">
        <v>1921</v>
      </c>
      <c r="M17" s="83"/>
      <c r="N17" s="75">
        <v>63.8</v>
      </c>
      <c r="O17" s="75">
        <v>60.3</v>
      </c>
      <c r="P17" s="73">
        <v>57.2</v>
      </c>
      <c r="Q17" s="97">
        <v>57.2</v>
      </c>
      <c r="R17" s="98">
        <v>56.6</v>
      </c>
      <c r="S17" s="98">
        <v>57.2</v>
      </c>
      <c r="T17" s="99">
        <v>51.8</v>
      </c>
      <c r="U17" s="99">
        <v>49.4</v>
      </c>
      <c r="V17" s="122">
        <v>54.3</v>
      </c>
      <c r="W17" s="135">
        <v>53.3</v>
      </c>
      <c r="X17" s="74" t="str">
        <f t="shared" si="0"/>
        <v>q</v>
      </c>
      <c r="Y17" s="132">
        <v>1.89</v>
      </c>
      <c r="Z17" s="130">
        <v>1.77</v>
      </c>
      <c r="AA17" s="130">
        <v>1.66</v>
      </c>
      <c r="AB17" s="130">
        <v>1.66</v>
      </c>
      <c r="AC17" s="130">
        <v>1.63</v>
      </c>
      <c r="AD17" s="130">
        <v>1.66</v>
      </c>
      <c r="AE17" s="131">
        <v>1.49</v>
      </c>
      <c r="AF17" s="131">
        <v>1.42</v>
      </c>
      <c r="AG17" s="131">
        <v>1.55</v>
      </c>
      <c r="AH17" s="136">
        <v>1.54</v>
      </c>
      <c r="AI17" s="106" t="str">
        <f t="shared" si="1"/>
        <v>q</v>
      </c>
      <c r="AJ17" s="76" t="s">
        <v>10</v>
      </c>
    </row>
    <row r="18" spans="1:36" ht="15.5" x14ac:dyDescent="0.35">
      <c r="A18" s="105" t="s">
        <v>33</v>
      </c>
      <c r="B18" s="76" t="s">
        <v>11</v>
      </c>
      <c r="C18" s="81">
        <v>482</v>
      </c>
      <c r="D18" s="82">
        <v>477</v>
      </c>
      <c r="E18" s="84">
        <v>460</v>
      </c>
      <c r="F18" s="84">
        <v>481</v>
      </c>
      <c r="G18" s="84">
        <v>467</v>
      </c>
      <c r="H18" s="84">
        <v>498</v>
      </c>
      <c r="I18" s="84">
        <v>475</v>
      </c>
      <c r="J18" s="84">
        <v>448</v>
      </c>
      <c r="K18" s="104">
        <v>495</v>
      </c>
      <c r="L18" s="104">
        <v>469</v>
      </c>
      <c r="M18" s="83"/>
      <c r="N18" s="73">
        <v>53.4</v>
      </c>
      <c r="O18" s="73">
        <v>53.3</v>
      </c>
      <c r="P18" s="75">
        <v>51.2</v>
      </c>
      <c r="Q18" s="97">
        <v>52.9</v>
      </c>
      <c r="R18" s="98">
        <v>50.3</v>
      </c>
      <c r="S18" s="98">
        <v>52.4</v>
      </c>
      <c r="T18" s="99">
        <v>48.9</v>
      </c>
      <c r="U18" s="99">
        <v>44.2</v>
      </c>
      <c r="V18" s="122">
        <v>47.7</v>
      </c>
      <c r="W18" s="122">
        <v>44.5</v>
      </c>
      <c r="X18" s="74" t="str">
        <f t="shared" si="0"/>
        <v>q</v>
      </c>
      <c r="Y18" s="132">
        <v>1.73</v>
      </c>
      <c r="Z18" s="130">
        <v>1.71</v>
      </c>
      <c r="AA18" s="130">
        <v>1.6</v>
      </c>
      <c r="AB18" s="130">
        <v>1.63</v>
      </c>
      <c r="AC18" s="130">
        <v>1.53</v>
      </c>
      <c r="AD18" s="130">
        <v>1.58</v>
      </c>
      <c r="AE18" s="131">
        <v>1.48</v>
      </c>
      <c r="AF18" s="131">
        <v>1.35</v>
      </c>
      <c r="AG18" s="131">
        <v>1.46</v>
      </c>
      <c r="AH18" s="131">
        <v>1.35</v>
      </c>
      <c r="AI18" s="106" t="str">
        <f t="shared" si="1"/>
        <v>q</v>
      </c>
      <c r="AJ18" s="76" t="s">
        <v>11</v>
      </c>
    </row>
    <row r="19" spans="1:36" ht="15.5" x14ac:dyDescent="0.35">
      <c r="A19" s="105" t="s">
        <v>34</v>
      </c>
      <c r="B19" s="76" t="s">
        <v>12</v>
      </c>
      <c r="C19" s="81">
        <v>818</v>
      </c>
      <c r="D19" s="82">
        <v>763</v>
      </c>
      <c r="E19" s="84">
        <v>764</v>
      </c>
      <c r="F19" s="84">
        <v>724</v>
      </c>
      <c r="G19" s="84">
        <v>694</v>
      </c>
      <c r="H19" s="84">
        <v>730</v>
      </c>
      <c r="I19" s="84">
        <v>715</v>
      </c>
      <c r="J19" s="84">
        <v>632</v>
      </c>
      <c r="K19" s="104">
        <v>685</v>
      </c>
      <c r="L19" s="104">
        <v>625</v>
      </c>
      <c r="M19" s="83"/>
      <c r="N19" s="75">
        <v>65.400000000000006</v>
      </c>
      <c r="O19" s="75">
        <v>60.6</v>
      </c>
      <c r="P19" s="73">
        <v>60.6</v>
      </c>
      <c r="Q19" s="97">
        <v>57.7</v>
      </c>
      <c r="R19" s="98">
        <v>55.1</v>
      </c>
      <c r="S19" s="98">
        <v>57.7</v>
      </c>
      <c r="T19" s="99">
        <v>56.4</v>
      </c>
      <c r="U19" s="99">
        <v>48.8</v>
      </c>
      <c r="V19" s="122">
        <v>51.6</v>
      </c>
      <c r="W19" s="122">
        <v>45.8</v>
      </c>
      <c r="X19" s="74" t="str">
        <f t="shared" si="0"/>
        <v>q</v>
      </c>
      <c r="Y19" s="132">
        <v>1.97</v>
      </c>
      <c r="Z19" s="130">
        <v>1.81</v>
      </c>
      <c r="AA19" s="130">
        <v>1.8</v>
      </c>
      <c r="AB19" s="130">
        <v>1.7</v>
      </c>
      <c r="AC19" s="130">
        <v>1.62</v>
      </c>
      <c r="AD19" s="130">
        <v>1.7</v>
      </c>
      <c r="AE19" s="131">
        <v>1.68</v>
      </c>
      <c r="AF19" s="131">
        <v>1.49</v>
      </c>
      <c r="AG19" s="131">
        <v>1.56</v>
      </c>
      <c r="AH19" s="137">
        <v>1.35</v>
      </c>
      <c r="AI19" s="106" t="str">
        <f t="shared" si="1"/>
        <v>q</v>
      </c>
      <c r="AJ19" s="76" t="s">
        <v>12</v>
      </c>
    </row>
    <row r="20" spans="1:36" ht="15.5" x14ac:dyDescent="0.35">
      <c r="A20" s="105" t="s">
        <v>35</v>
      </c>
      <c r="B20" s="76" t="s">
        <v>13</v>
      </c>
      <c r="C20" s="81">
        <v>1241</v>
      </c>
      <c r="D20" s="82">
        <v>1104</v>
      </c>
      <c r="E20" s="84">
        <v>1056</v>
      </c>
      <c r="F20" s="84">
        <v>1020</v>
      </c>
      <c r="G20" s="84">
        <v>975</v>
      </c>
      <c r="H20" s="84">
        <v>1008</v>
      </c>
      <c r="I20" s="84">
        <v>979</v>
      </c>
      <c r="J20" s="84">
        <v>953</v>
      </c>
      <c r="K20" s="104">
        <v>982</v>
      </c>
      <c r="L20" s="104">
        <v>933</v>
      </c>
      <c r="M20" s="83"/>
      <c r="N20" s="75">
        <v>64.3</v>
      </c>
      <c r="O20" s="75">
        <v>57.8</v>
      </c>
      <c r="P20" s="73">
        <v>56</v>
      </c>
      <c r="Q20" s="97">
        <v>54.3</v>
      </c>
      <c r="R20" s="98">
        <v>52</v>
      </c>
      <c r="S20" s="98">
        <v>52.9</v>
      </c>
      <c r="T20" s="99">
        <v>51.1</v>
      </c>
      <c r="U20" s="99">
        <v>48.2</v>
      </c>
      <c r="V20" s="122">
        <v>48.2</v>
      </c>
      <c r="W20" s="122">
        <v>44.9</v>
      </c>
      <c r="X20" s="74" t="str">
        <f t="shared" si="0"/>
        <v>q</v>
      </c>
      <c r="Y20" s="128">
        <v>1.93</v>
      </c>
      <c r="Z20" s="130">
        <v>1.7</v>
      </c>
      <c r="AA20" s="130">
        <v>1.65</v>
      </c>
      <c r="AB20" s="130">
        <v>1.59</v>
      </c>
      <c r="AC20" s="130">
        <v>1.54</v>
      </c>
      <c r="AD20" s="130">
        <v>1.56</v>
      </c>
      <c r="AE20" s="131">
        <v>1.49</v>
      </c>
      <c r="AF20" s="131">
        <v>1.42</v>
      </c>
      <c r="AG20" s="131">
        <v>1.43</v>
      </c>
      <c r="AH20" s="131">
        <v>1.32</v>
      </c>
      <c r="AI20" s="106" t="str">
        <f t="shared" si="1"/>
        <v>q</v>
      </c>
      <c r="AJ20" s="76" t="s">
        <v>13</v>
      </c>
    </row>
    <row r="21" spans="1:36" ht="15.5" x14ac:dyDescent="0.35">
      <c r="A21" s="105" t="s">
        <v>36</v>
      </c>
      <c r="B21" s="76" t="s">
        <v>14</v>
      </c>
      <c r="C21" s="81">
        <v>1000</v>
      </c>
      <c r="D21" s="82">
        <v>1034</v>
      </c>
      <c r="E21" s="84">
        <v>995</v>
      </c>
      <c r="F21" s="84">
        <v>1001</v>
      </c>
      <c r="G21" s="84">
        <v>946</v>
      </c>
      <c r="H21" s="84">
        <v>1013</v>
      </c>
      <c r="I21" s="84">
        <v>1029</v>
      </c>
      <c r="J21" s="84">
        <v>944</v>
      </c>
      <c r="K21" s="104">
        <v>988</v>
      </c>
      <c r="L21" s="104">
        <v>927</v>
      </c>
      <c r="M21" s="83"/>
      <c r="N21" s="73">
        <v>48.7</v>
      </c>
      <c r="O21" s="73">
        <v>49.6</v>
      </c>
      <c r="P21" s="75">
        <v>48</v>
      </c>
      <c r="Q21" s="97">
        <v>47.9</v>
      </c>
      <c r="R21" s="98">
        <v>44.6</v>
      </c>
      <c r="S21" s="98">
        <v>46.7</v>
      </c>
      <c r="T21" s="99">
        <v>46.1</v>
      </c>
      <c r="U21" s="99">
        <v>42.2</v>
      </c>
      <c r="V21" s="122">
        <v>43.4</v>
      </c>
      <c r="W21" s="122">
        <v>40.1</v>
      </c>
      <c r="X21" s="74" t="str">
        <f t="shared" si="0"/>
        <v>q</v>
      </c>
      <c r="Y21" s="128">
        <v>1.59</v>
      </c>
      <c r="Z21" s="130">
        <v>1.6</v>
      </c>
      <c r="AA21" s="130">
        <v>1.51</v>
      </c>
      <c r="AB21" s="130">
        <v>1.52</v>
      </c>
      <c r="AC21" s="130">
        <v>1.44</v>
      </c>
      <c r="AD21" s="130">
        <v>1.54</v>
      </c>
      <c r="AE21" s="131">
        <v>1.51</v>
      </c>
      <c r="AF21" s="131">
        <v>1.35</v>
      </c>
      <c r="AG21" s="131">
        <v>1.43</v>
      </c>
      <c r="AH21" s="131">
        <v>1.34</v>
      </c>
      <c r="AI21" s="106" t="str">
        <f t="shared" si="1"/>
        <v>q</v>
      </c>
      <c r="AJ21" s="76" t="s">
        <v>14</v>
      </c>
    </row>
    <row r="22" spans="1:36" ht="15.5" x14ac:dyDescent="0.35">
      <c r="A22" s="105" t="s">
        <v>37</v>
      </c>
      <c r="B22" s="76" t="s">
        <v>15</v>
      </c>
      <c r="C22" s="81">
        <v>960</v>
      </c>
      <c r="D22" s="82">
        <v>972</v>
      </c>
      <c r="E22" s="84">
        <v>889</v>
      </c>
      <c r="F22" s="84">
        <v>913</v>
      </c>
      <c r="G22" s="84">
        <v>899</v>
      </c>
      <c r="H22" s="84">
        <v>853</v>
      </c>
      <c r="I22" s="84">
        <v>804</v>
      </c>
      <c r="J22" s="84">
        <v>814</v>
      </c>
      <c r="K22" s="104">
        <v>823</v>
      </c>
      <c r="L22" s="104">
        <v>819</v>
      </c>
      <c r="M22" s="83"/>
      <c r="N22" s="75">
        <v>59.4</v>
      </c>
      <c r="O22" s="73">
        <v>60.8</v>
      </c>
      <c r="P22" s="75">
        <v>55.9</v>
      </c>
      <c r="Q22" s="97">
        <v>57.3</v>
      </c>
      <c r="R22" s="97">
        <v>55.5</v>
      </c>
      <c r="S22" s="98">
        <v>50.9</v>
      </c>
      <c r="T22" s="98">
        <v>46.9</v>
      </c>
      <c r="U22" s="98">
        <v>46.5</v>
      </c>
      <c r="V22" s="123">
        <v>46</v>
      </c>
      <c r="W22" s="122">
        <v>45</v>
      </c>
      <c r="X22" s="74" t="str">
        <f t="shared" si="0"/>
        <v>q</v>
      </c>
      <c r="Y22" s="128">
        <v>1.82</v>
      </c>
      <c r="Z22" s="130">
        <v>1.83</v>
      </c>
      <c r="AA22" s="130">
        <v>1.66</v>
      </c>
      <c r="AB22" s="130">
        <v>1.68</v>
      </c>
      <c r="AC22" s="130">
        <v>1.65</v>
      </c>
      <c r="AD22" s="130">
        <v>1.5</v>
      </c>
      <c r="AE22" s="130">
        <v>1.39</v>
      </c>
      <c r="AF22" s="131">
        <v>1.42</v>
      </c>
      <c r="AG22" s="131">
        <v>1.41</v>
      </c>
      <c r="AH22" s="131">
        <v>1.37</v>
      </c>
      <c r="AI22" s="106" t="str">
        <f t="shared" si="1"/>
        <v>q</v>
      </c>
      <c r="AJ22" s="76" t="s">
        <v>15</v>
      </c>
    </row>
    <row r="23" spans="1:36" x14ac:dyDescent="0.35">
      <c r="A23" s="12"/>
    </row>
    <row r="24" spans="1:36" x14ac:dyDescent="0.35">
      <c r="C24" s="20"/>
    </row>
    <row r="25" spans="1:36" x14ac:dyDescent="0.35">
      <c r="A25" s="157" t="s">
        <v>84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AC25" s="87"/>
    </row>
    <row r="26" spans="1:36" x14ac:dyDescent="0.35">
      <c r="A26" s="159" t="s">
        <v>56</v>
      </c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</row>
    <row r="27" spans="1:36" x14ac:dyDescent="0.35">
      <c r="A27" s="161" t="s">
        <v>57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</row>
    <row r="28" spans="1:36" x14ac:dyDescent="0.35">
      <c r="A28" s="145" t="s">
        <v>58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</row>
    <row r="29" spans="1:36" x14ac:dyDescent="0.35"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36" ht="36" customHeight="1" x14ac:dyDescent="0.35"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pans="1:36" x14ac:dyDescent="0.35">
      <c r="C31" s="9"/>
      <c r="D31" s="9"/>
      <c r="E31" s="9"/>
      <c r="F31" s="9"/>
      <c r="G31" s="9"/>
      <c r="H31" s="9"/>
      <c r="I31" s="9"/>
      <c r="J31" s="9"/>
      <c r="K31" s="9"/>
      <c r="L31" s="9"/>
    </row>
    <row r="35" ht="15" customHeight="1" x14ac:dyDescent="0.35"/>
  </sheetData>
  <dataConsolidate/>
  <mergeCells count="8">
    <mergeCell ref="A28:Q28"/>
    <mergeCell ref="A4:B5"/>
    <mergeCell ref="N4:X4"/>
    <mergeCell ref="Y4:AI4"/>
    <mergeCell ref="C4:M4"/>
    <mergeCell ref="A25:P25"/>
    <mergeCell ref="A26:P26"/>
    <mergeCell ref="A27:Q27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ECA730C3-0ABA-495C-92CA-C348B69CCEF0}">
            <xm:f>NOT(ISERROR(SEARCH($X$18,X6)))</xm:f>
            <xm:f>$X$18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X6:X22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lineWeight="1" displayEmptyCellsAs="gap" markers="1" xr2:uid="{00000000-0003-0000-0200-000000000000}">
          <x14:colorSeries rgb="FF376092"/>
          <x14:colorNegative rgb="FFD00000"/>
          <x14:colorAxis rgb="FF000000"/>
          <x14:colorMarkers theme="4" tint="-0.249977111117893"/>
          <x14:colorFirst rgb="FFD00000"/>
          <x14:colorLast rgb="FFD00000"/>
          <x14:colorHigh rgb="FFD00000"/>
          <x14:colorLow rgb="FFD00000"/>
          <x14:sparklines>
            <x14:sparkline>
              <xm:f>'Births (rates)'!C6:L6</xm:f>
              <xm:sqref>M6</xm:sqref>
            </x14:sparkline>
            <x14:sparkline>
              <xm:f>'Births (rates)'!C7:L7</xm:f>
              <xm:sqref>M7</xm:sqref>
            </x14:sparkline>
            <x14:sparkline>
              <xm:f>'Births (rates)'!C8:L8</xm:f>
              <xm:sqref>M8</xm:sqref>
            </x14:sparkline>
            <x14:sparkline>
              <xm:f>'Births (rates)'!C9:L9</xm:f>
              <xm:sqref>M9</xm:sqref>
            </x14:sparkline>
            <x14:sparkline>
              <xm:f>'Births (rates)'!C10:L10</xm:f>
              <xm:sqref>M10</xm:sqref>
            </x14:sparkline>
            <x14:sparkline>
              <xm:f>'Births (rates)'!C11:L11</xm:f>
              <xm:sqref>M11</xm:sqref>
            </x14:sparkline>
            <x14:sparkline>
              <xm:f>'Births (rates)'!C12:L12</xm:f>
              <xm:sqref>M12</xm:sqref>
            </x14:sparkline>
            <x14:sparkline>
              <xm:f>'Births (rates)'!C13:L13</xm:f>
              <xm:sqref>M13</xm:sqref>
            </x14:sparkline>
            <x14:sparkline>
              <xm:f>'Births (rates)'!C14:L14</xm:f>
              <xm:sqref>M14</xm:sqref>
            </x14:sparkline>
            <x14:sparkline>
              <xm:f>'Births (rates)'!C15:L15</xm:f>
              <xm:sqref>M15</xm:sqref>
            </x14:sparkline>
            <x14:sparkline>
              <xm:f>'Births (rates)'!C16:L16</xm:f>
              <xm:sqref>M16</xm:sqref>
            </x14:sparkline>
            <x14:sparkline>
              <xm:f>'Births (rates)'!C17:L17</xm:f>
              <xm:sqref>M17</xm:sqref>
            </x14:sparkline>
            <x14:sparkline>
              <xm:f>'Births (rates)'!C18:L18</xm:f>
              <xm:sqref>M18</xm:sqref>
            </x14:sparkline>
            <x14:sparkline>
              <xm:f>'Births (rates)'!C19:L19</xm:f>
              <xm:sqref>M19</xm:sqref>
            </x14:sparkline>
            <x14:sparkline>
              <xm:f>'Births (rates)'!C20:L20</xm:f>
              <xm:sqref>M20</xm:sqref>
            </x14:sparkline>
            <x14:sparkline>
              <xm:f>'Births (rates)'!C21:L21</xm:f>
              <xm:sqref>M21</xm:sqref>
            </x14:sparkline>
            <x14:sparkline>
              <xm:f>'Births (rates)'!C22:L22</xm:f>
              <xm:sqref>M22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AV48"/>
  <sheetViews>
    <sheetView zoomScale="75" zoomScaleNormal="75" workbookViewId="0">
      <pane ySplit="2" topLeftCell="A3" activePane="bottomLeft" state="frozen"/>
      <selection pane="bottomLeft"/>
    </sheetView>
  </sheetViews>
  <sheetFormatPr defaultColWidth="9.08984375" defaultRowHeight="14.5" x14ac:dyDescent="0.35"/>
  <cols>
    <col min="2" max="2" width="29.6328125" customWidth="1"/>
    <col min="3" max="3" width="27.54296875" customWidth="1"/>
    <col min="4" max="4" width="13.6328125" customWidth="1"/>
    <col min="5" max="8" width="9.54296875" bestFit="1" customWidth="1"/>
    <col min="9" max="9" width="9.54296875" customWidth="1"/>
    <col min="10" max="10" width="12.453125" customWidth="1"/>
    <col min="11" max="12" width="10.36328125" customWidth="1"/>
    <col min="13" max="13" width="16" customWidth="1"/>
    <col min="14" max="14" width="25.1796875" customWidth="1"/>
    <col min="15" max="15" width="19.90625" customWidth="1"/>
    <col min="22" max="22" width="18.54296875" customWidth="1"/>
  </cols>
  <sheetData>
    <row r="1" spans="1:48" s="17" customFormat="1" ht="15" customHeight="1" x14ac:dyDescent="0.35">
      <c r="A1"/>
      <c r="B1" s="162" t="s">
        <v>79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R1"/>
      <c r="S1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</row>
    <row r="2" spans="1:48" ht="15" customHeight="1" x14ac:dyDescent="0.35"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48" x14ac:dyDescent="0.35">
      <c r="D3" s="118"/>
      <c r="F3" s="118"/>
    </row>
    <row r="4" spans="1:48" ht="18" x14ac:dyDescent="0.4">
      <c r="B4" s="55" t="s">
        <v>67</v>
      </c>
      <c r="C4" s="26"/>
      <c r="E4" s="26"/>
      <c r="F4" s="26"/>
      <c r="G4" s="26"/>
      <c r="H4" s="26"/>
      <c r="I4" s="26"/>
      <c r="J4" s="26"/>
      <c r="K4" s="26"/>
      <c r="L4" s="26"/>
      <c r="M4" s="46"/>
      <c r="V4" s="26"/>
    </row>
    <row r="5" spans="1:48" ht="15.5" x14ac:dyDescent="0.35">
      <c r="B5" s="53" t="s">
        <v>40</v>
      </c>
      <c r="C5" s="54" t="s">
        <v>52</v>
      </c>
      <c r="D5" s="113" t="s">
        <v>49</v>
      </c>
      <c r="E5" s="113" t="s">
        <v>50</v>
      </c>
      <c r="F5" s="54" t="s">
        <v>65</v>
      </c>
      <c r="G5" s="114" t="s">
        <v>64</v>
      </c>
      <c r="H5" s="114" t="s">
        <v>66</v>
      </c>
      <c r="I5" s="114" t="s">
        <v>70</v>
      </c>
      <c r="J5" s="114" t="s">
        <v>71</v>
      </c>
      <c r="K5" s="114" t="s">
        <v>74</v>
      </c>
      <c r="L5" s="114" t="s">
        <v>76</v>
      </c>
      <c r="M5" s="114" t="s">
        <v>80</v>
      </c>
      <c r="N5" s="101" t="s">
        <v>81</v>
      </c>
      <c r="O5" s="88" t="s">
        <v>51</v>
      </c>
    </row>
    <row r="6" spans="1:48" ht="15.5" x14ac:dyDescent="0.35">
      <c r="B6" s="52" t="s">
        <v>39</v>
      </c>
      <c r="C6" s="96" t="s">
        <v>46</v>
      </c>
      <c r="D6" s="49">
        <v>490791</v>
      </c>
      <c r="E6" s="49">
        <v>498882</v>
      </c>
      <c r="F6" s="49">
        <v>505859</v>
      </c>
      <c r="G6" s="49">
        <v>496370</v>
      </c>
      <c r="H6" s="49">
        <v>569700</v>
      </c>
      <c r="I6" s="49">
        <v>549349</v>
      </c>
      <c r="J6" s="49">
        <v>540333</v>
      </c>
      <c r="K6" s="49">
        <v>544055</v>
      </c>
      <c r="L6" s="49">
        <v>531954</v>
      </c>
      <c r="M6" s="49">
        <v>534020</v>
      </c>
      <c r="N6" s="100">
        <f>SUM(Table14[[#This Row],[2025]]/Table14[[#This Row],[2016]])-1</f>
        <v>8.8080262270497922E-2</v>
      </c>
      <c r="O6" s="49"/>
    </row>
    <row r="7" spans="1:48" ht="15.5" x14ac:dyDescent="0.35">
      <c r="B7" s="50" t="s">
        <v>38</v>
      </c>
      <c r="C7" s="48" t="s">
        <v>55</v>
      </c>
      <c r="D7" s="51">
        <v>71315</v>
      </c>
      <c r="E7" s="49">
        <v>71657</v>
      </c>
      <c r="F7" s="49">
        <v>72278</v>
      </c>
      <c r="G7" s="49">
        <v>72016</v>
      </c>
      <c r="H7" s="49">
        <v>83990</v>
      </c>
      <c r="I7" s="49">
        <v>78959</v>
      </c>
      <c r="J7" s="49">
        <v>78626</v>
      </c>
      <c r="K7" s="49">
        <v>78870</v>
      </c>
      <c r="L7" s="49">
        <v>76775</v>
      </c>
      <c r="M7" s="49">
        <v>76025</v>
      </c>
      <c r="N7" s="100">
        <f>SUM(Table14[[#This Row],[2025]]/Table14[[#This Row],[2016]])-1</f>
        <v>6.6045011568393708E-2</v>
      </c>
      <c r="O7" s="49"/>
    </row>
    <row r="8" spans="1:48" ht="15.5" x14ac:dyDescent="0.35">
      <c r="B8" s="50" t="s">
        <v>25</v>
      </c>
      <c r="C8" s="48" t="s">
        <v>1</v>
      </c>
      <c r="D8" s="51">
        <v>12333</v>
      </c>
      <c r="E8" s="49">
        <v>12697</v>
      </c>
      <c r="F8" s="49">
        <v>12930</v>
      </c>
      <c r="G8" s="49">
        <v>12831</v>
      </c>
      <c r="H8" s="49">
        <v>14652</v>
      </c>
      <c r="I8" s="49">
        <v>13985</v>
      </c>
      <c r="J8" s="49">
        <v>14039</v>
      </c>
      <c r="K8" s="49">
        <v>14341</v>
      </c>
      <c r="L8" s="49">
        <v>13849</v>
      </c>
      <c r="M8" s="49">
        <v>13788</v>
      </c>
      <c r="N8" s="100">
        <f>SUM(Table14[[#This Row],[2025]]/Table14[[#This Row],[2016]])-1</f>
        <v>0.11797616151787893</v>
      </c>
      <c r="O8" s="49"/>
    </row>
    <row r="9" spans="1:48" ht="15.5" x14ac:dyDescent="0.35">
      <c r="B9" s="50" t="s">
        <v>42</v>
      </c>
      <c r="C9" s="48" t="s">
        <v>2</v>
      </c>
      <c r="D9" s="51">
        <v>1349</v>
      </c>
      <c r="E9" s="49">
        <v>1277</v>
      </c>
      <c r="F9" s="49">
        <v>1264</v>
      </c>
      <c r="G9" s="49">
        <v>1331</v>
      </c>
      <c r="H9" s="49">
        <v>1525</v>
      </c>
      <c r="I9" s="49">
        <v>1526</v>
      </c>
      <c r="J9" s="89">
        <v>1452</v>
      </c>
      <c r="K9" s="89">
        <v>1409</v>
      </c>
      <c r="L9" s="89">
        <v>1418</v>
      </c>
      <c r="M9" s="89">
        <v>1368</v>
      </c>
      <c r="N9" s="100">
        <f>SUM(Table14[[#This Row],[2025]]/Table14[[#This Row],[2016]])-1</f>
        <v>1.4084507042253502E-2</v>
      </c>
      <c r="O9" s="49"/>
    </row>
    <row r="10" spans="1:48" ht="15.5" x14ac:dyDescent="0.35">
      <c r="B10" s="50" t="s">
        <v>43</v>
      </c>
      <c r="C10" s="48" t="s">
        <v>3</v>
      </c>
      <c r="D10" s="51">
        <v>1862</v>
      </c>
      <c r="E10" s="49">
        <v>1868</v>
      </c>
      <c r="F10" s="49">
        <v>1915</v>
      </c>
      <c r="G10" s="49">
        <v>1832</v>
      </c>
      <c r="H10" s="49">
        <v>2089</v>
      </c>
      <c r="I10" s="49">
        <v>2067</v>
      </c>
      <c r="J10" s="89">
        <v>1951</v>
      </c>
      <c r="K10" s="89">
        <v>2047</v>
      </c>
      <c r="L10" s="89">
        <v>1913</v>
      </c>
      <c r="M10" s="89">
        <v>1916</v>
      </c>
      <c r="N10" s="100">
        <f>SUM(Table14[[#This Row],[2025]]/Table14[[#This Row],[2016]])-1</f>
        <v>2.9001074113855996E-2</v>
      </c>
      <c r="O10" s="49"/>
    </row>
    <row r="11" spans="1:48" ht="15.5" x14ac:dyDescent="0.35">
      <c r="B11" s="50" t="s">
        <v>26</v>
      </c>
      <c r="C11" s="47" t="s">
        <v>4</v>
      </c>
      <c r="D11" s="51">
        <v>865</v>
      </c>
      <c r="E11" s="49">
        <v>950</v>
      </c>
      <c r="F11" s="49">
        <v>954</v>
      </c>
      <c r="G11" s="89">
        <v>960</v>
      </c>
      <c r="H11" s="89">
        <v>1141</v>
      </c>
      <c r="I11" s="89">
        <v>1092</v>
      </c>
      <c r="J11" s="89">
        <v>1086</v>
      </c>
      <c r="K11" s="89">
        <v>1085</v>
      </c>
      <c r="L11" s="89">
        <v>1035</v>
      </c>
      <c r="M11" s="89">
        <v>1044</v>
      </c>
      <c r="N11" s="100">
        <f>SUM(Table14[[#This Row],[2025]]/Table14[[#This Row],[2016]])-1</f>
        <v>0.20693641618497116</v>
      </c>
      <c r="O11" s="49"/>
    </row>
    <row r="12" spans="1:48" ht="15.5" x14ac:dyDescent="0.35">
      <c r="B12" s="50" t="s">
        <v>27</v>
      </c>
      <c r="C12" s="47" t="s">
        <v>5</v>
      </c>
      <c r="D12" s="51">
        <v>1087</v>
      </c>
      <c r="E12" s="49">
        <v>1149</v>
      </c>
      <c r="F12" s="49">
        <v>1126</v>
      </c>
      <c r="G12" s="89">
        <v>1148</v>
      </c>
      <c r="H12" s="89">
        <v>1383</v>
      </c>
      <c r="I12" s="89">
        <v>1179</v>
      </c>
      <c r="J12" s="89">
        <v>1274</v>
      </c>
      <c r="K12" s="89">
        <v>1410</v>
      </c>
      <c r="L12" s="89">
        <v>1252</v>
      </c>
      <c r="M12" s="89">
        <v>1283</v>
      </c>
      <c r="N12" s="100">
        <f>SUM(Table14[[#This Row],[2025]]/Table14[[#This Row],[2016]])-1</f>
        <v>0.18031278748850044</v>
      </c>
      <c r="O12" s="49"/>
    </row>
    <row r="13" spans="1:48" ht="15.5" x14ac:dyDescent="0.35">
      <c r="B13" s="50" t="s">
        <v>28</v>
      </c>
      <c r="C13" s="47" t="s">
        <v>6</v>
      </c>
      <c r="D13" s="51">
        <v>1055</v>
      </c>
      <c r="E13" s="49">
        <v>1086</v>
      </c>
      <c r="F13" s="49">
        <v>1101</v>
      </c>
      <c r="G13" s="89">
        <v>1106</v>
      </c>
      <c r="H13" s="89">
        <v>1212</v>
      </c>
      <c r="I13" s="89">
        <v>1175</v>
      </c>
      <c r="J13" s="89">
        <v>1208</v>
      </c>
      <c r="K13" s="89">
        <v>1174</v>
      </c>
      <c r="L13" s="89">
        <v>1150</v>
      </c>
      <c r="M13" s="89">
        <v>1172</v>
      </c>
      <c r="N13" s="100">
        <f>SUM(Table14[[#This Row],[2025]]/Table14[[#This Row],[2016]])-1</f>
        <v>0.11090047393364921</v>
      </c>
      <c r="O13" s="49"/>
    </row>
    <row r="14" spans="1:48" ht="15.5" x14ac:dyDescent="0.35">
      <c r="B14" s="50" t="s">
        <v>29</v>
      </c>
      <c r="C14" s="47" t="s">
        <v>7</v>
      </c>
      <c r="D14" s="51">
        <v>845</v>
      </c>
      <c r="E14" s="49">
        <v>845</v>
      </c>
      <c r="F14" s="49">
        <v>873</v>
      </c>
      <c r="G14" s="89">
        <v>846</v>
      </c>
      <c r="H14" s="89">
        <v>936</v>
      </c>
      <c r="I14" s="89">
        <v>908</v>
      </c>
      <c r="J14" s="89">
        <v>936</v>
      </c>
      <c r="K14" s="89">
        <v>965</v>
      </c>
      <c r="L14" s="89">
        <v>933</v>
      </c>
      <c r="M14" s="89">
        <v>879</v>
      </c>
      <c r="N14" s="100">
        <f>SUM(Table14[[#This Row],[2025]]/Table14[[#This Row],[2016]])-1</f>
        <v>4.0236686390532572E-2</v>
      </c>
      <c r="O14" s="49"/>
    </row>
    <row r="15" spans="1:48" ht="15.5" x14ac:dyDescent="0.35">
      <c r="B15" s="50" t="s">
        <v>30</v>
      </c>
      <c r="C15" s="47" t="s">
        <v>8</v>
      </c>
      <c r="D15" s="51">
        <v>1530</v>
      </c>
      <c r="E15" s="49">
        <v>1451</v>
      </c>
      <c r="F15" s="49">
        <v>1499</v>
      </c>
      <c r="G15" s="89">
        <v>1484</v>
      </c>
      <c r="H15" s="89">
        <v>1589</v>
      </c>
      <c r="I15" s="89">
        <v>1652</v>
      </c>
      <c r="J15" s="89">
        <v>1648</v>
      </c>
      <c r="K15" s="89">
        <v>1721</v>
      </c>
      <c r="L15" s="89">
        <v>1616</v>
      </c>
      <c r="M15" s="89">
        <v>1607</v>
      </c>
      <c r="N15" s="100">
        <f>SUM(Table14[[#This Row],[2025]]/Table14[[#This Row],[2016]])-1</f>
        <v>5.0326797385620958E-2</v>
      </c>
      <c r="O15" s="49"/>
    </row>
    <row r="16" spans="1:48" ht="15.5" x14ac:dyDescent="0.35">
      <c r="B16" s="50" t="s">
        <v>31</v>
      </c>
      <c r="C16" s="47" t="s">
        <v>9</v>
      </c>
      <c r="D16" s="51">
        <v>835</v>
      </c>
      <c r="E16" s="49">
        <v>952</v>
      </c>
      <c r="F16" s="49">
        <v>900</v>
      </c>
      <c r="G16" s="89">
        <v>851</v>
      </c>
      <c r="H16" s="89">
        <v>1042</v>
      </c>
      <c r="I16" s="89">
        <v>967</v>
      </c>
      <c r="J16" s="89">
        <v>927</v>
      </c>
      <c r="K16" s="89">
        <v>960</v>
      </c>
      <c r="L16" s="89">
        <v>1000</v>
      </c>
      <c r="M16" s="89">
        <v>892</v>
      </c>
      <c r="N16" s="100">
        <f>SUM(Table14[[#This Row],[2025]]/Table14[[#This Row],[2016]])-1</f>
        <v>6.8263473053892243E-2</v>
      </c>
      <c r="O16" s="49"/>
    </row>
    <row r="17" spans="2:15" ht="15.5" x14ac:dyDescent="0.35">
      <c r="B17" s="50" t="s">
        <v>32</v>
      </c>
      <c r="C17" s="47" t="s">
        <v>10</v>
      </c>
      <c r="D17" s="51">
        <v>1177</v>
      </c>
      <c r="E17" s="49">
        <v>1245</v>
      </c>
      <c r="F17" s="49">
        <v>1238</v>
      </c>
      <c r="G17" s="89">
        <v>1281</v>
      </c>
      <c r="H17" s="89">
        <v>1518</v>
      </c>
      <c r="I17" s="89">
        <v>1428</v>
      </c>
      <c r="J17" s="89">
        <v>1370</v>
      </c>
      <c r="K17" s="89">
        <v>1382</v>
      </c>
      <c r="L17" s="89">
        <v>1377</v>
      </c>
      <c r="M17" s="89">
        <v>1456</v>
      </c>
      <c r="N17" s="100">
        <f>SUM(Table14[[#This Row],[2025]]/Table14[[#This Row],[2016]])-1</f>
        <v>0.23704333050127446</v>
      </c>
      <c r="O17" s="49"/>
    </row>
    <row r="18" spans="2:15" ht="15.5" x14ac:dyDescent="0.35">
      <c r="B18" s="50" t="s">
        <v>33</v>
      </c>
      <c r="C18" s="47" t="s">
        <v>11</v>
      </c>
      <c r="D18" s="51">
        <v>611</v>
      </c>
      <c r="E18" s="49">
        <v>622</v>
      </c>
      <c r="F18" s="49">
        <v>628</v>
      </c>
      <c r="G18" s="89">
        <v>595</v>
      </c>
      <c r="H18" s="89">
        <v>747</v>
      </c>
      <c r="I18" s="89">
        <v>692</v>
      </c>
      <c r="J18" s="89">
        <v>586</v>
      </c>
      <c r="K18" s="89">
        <v>668</v>
      </c>
      <c r="L18" s="89">
        <v>706</v>
      </c>
      <c r="M18" s="89">
        <v>659</v>
      </c>
      <c r="N18" s="100">
        <f>SUM(Table14[[#This Row],[2025]]/Table14[[#This Row],[2016]])-1</f>
        <v>7.8559738134206247E-2</v>
      </c>
      <c r="O18" s="49"/>
    </row>
    <row r="19" spans="2:15" ht="15.5" x14ac:dyDescent="0.35">
      <c r="B19" s="50" t="s">
        <v>34</v>
      </c>
      <c r="C19" s="47" t="s">
        <v>12</v>
      </c>
      <c r="D19" s="51">
        <v>621</v>
      </c>
      <c r="E19" s="49">
        <v>650</v>
      </c>
      <c r="F19" s="49">
        <v>708</v>
      </c>
      <c r="G19" s="89">
        <v>712</v>
      </c>
      <c r="H19" s="89">
        <v>778</v>
      </c>
      <c r="I19" s="89">
        <v>753</v>
      </c>
      <c r="J19" s="89">
        <v>801</v>
      </c>
      <c r="K19" s="89">
        <v>792</v>
      </c>
      <c r="L19" s="89">
        <v>732</v>
      </c>
      <c r="M19" s="89">
        <v>710</v>
      </c>
      <c r="N19" s="100">
        <f>SUM(Table14[[#This Row],[2025]]/Table14[[#This Row],[2016]])-1</f>
        <v>0.14331723027375198</v>
      </c>
      <c r="O19" s="49"/>
    </row>
    <row r="20" spans="2:15" ht="15.5" x14ac:dyDescent="0.35">
      <c r="B20" s="50" t="s">
        <v>35</v>
      </c>
      <c r="C20" s="47" t="s">
        <v>13</v>
      </c>
      <c r="D20" s="51">
        <v>1021</v>
      </c>
      <c r="E20" s="49">
        <v>1043</v>
      </c>
      <c r="F20" s="49">
        <v>1056</v>
      </c>
      <c r="G20" s="89">
        <v>1029</v>
      </c>
      <c r="H20" s="89">
        <v>1161</v>
      </c>
      <c r="I20" s="89">
        <v>1114</v>
      </c>
      <c r="J20" s="89">
        <v>1160</v>
      </c>
      <c r="K20" s="89">
        <v>1115</v>
      </c>
      <c r="L20" s="89">
        <v>1082</v>
      </c>
      <c r="M20" s="89">
        <v>1152</v>
      </c>
      <c r="N20" s="100">
        <f>SUM(Table14[[#This Row],[2025]]/Table14[[#This Row],[2016]])-1</f>
        <v>0.1283055827619981</v>
      </c>
      <c r="O20" s="49"/>
    </row>
    <row r="21" spans="2:15" ht="15.5" x14ac:dyDescent="0.35">
      <c r="B21" s="50" t="s">
        <v>36</v>
      </c>
      <c r="C21" s="47" t="s">
        <v>14</v>
      </c>
      <c r="D21" s="51">
        <v>1210</v>
      </c>
      <c r="E21" s="49">
        <v>1202</v>
      </c>
      <c r="F21" s="49">
        <v>1284</v>
      </c>
      <c r="G21" s="89">
        <v>1248</v>
      </c>
      <c r="H21" s="89">
        <v>1435</v>
      </c>
      <c r="I21" s="89">
        <v>1340</v>
      </c>
      <c r="J21" s="89">
        <v>1415</v>
      </c>
      <c r="K21" s="89">
        <v>1401</v>
      </c>
      <c r="L21" s="89">
        <v>1313</v>
      </c>
      <c r="M21" s="89">
        <v>1303</v>
      </c>
      <c r="N21" s="100">
        <f>SUM(Table14[[#This Row],[2025]]/Table14[[#This Row],[2016]])-1</f>
        <v>7.6859504132231304E-2</v>
      </c>
      <c r="O21" s="49"/>
    </row>
    <row r="22" spans="2:15" ht="15.5" x14ac:dyDescent="0.35">
      <c r="B22" s="50" t="s">
        <v>37</v>
      </c>
      <c r="C22" s="47" t="s">
        <v>15</v>
      </c>
      <c r="D22" s="51">
        <v>1476</v>
      </c>
      <c r="E22" s="49">
        <v>1502</v>
      </c>
      <c r="F22" s="49">
        <v>1563</v>
      </c>
      <c r="G22" s="89">
        <v>1571</v>
      </c>
      <c r="H22" s="89">
        <v>1710</v>
      </c>
      <c r="I22" s="89">
        <v>1685</v>
      </c>
      <c r="J22" s="89">
        <v>1628</v>
      </c>
      <c r="K22" s="89">
        <v>1668</v>
      </c>
      <c r="L22" s="89">
        <v>1653</v>
      </c>
      <c r="M22" s="89">
        <v>1631</v>
      </c>
      <c r="N22" s="100">
        <f>SUM(Table14[[#This Row],[2025]]/Table14[[#This Row],[2016]])-1</f>
        <v>0.1050135501355014</v>
      </c>
      <c r="O22" s="49"/>
    </row>
    <row r="23" spans="2:15" ht="15.5" x14ac:dyDescent="0.35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2:15" x14ac:dyDescent="0.35">
      <c r="B24" s="102"/>
      <c r="C24" s="103"/>
      <c r="D24" s="103"/>
      <c r="E24" s="103"/>
      <c r="F24" s="103"/>
      <c r="G24" s="103"/>
      <c r="H24" s="103"/>
      <c r="I24" s="70"/>
      <c r="J24" s="70"/>
      <c r="K24" s="70"/>
      <c r="L24" s="70"/>
      <c r="N24" s="56"/>
    </row>
    <row r="25" spans="2:15" ht="15.5" x14ac:dyDescent="0.35">
      <c r="B25" s="26" t="s">
        <v>72</v>
      </c>
      <c r="C25" s="26"/>
      <c r="D25" s="23"/>
      <c r="E25" s="23"/>
      <c r="F25" s="26"/>
      <c r="G25" s="26"/>
      <c r="H25" s="26"/>
      <c r="I25" s="26"/>
      <c r="J25" s="26"/>
      <c r="K25" s="26"/>
      <c r="L25" s="26"/>
      <c r="N25" s="56"/>
    </row>
    <row r="26" spans="2:15" ht="15.75" hidden="1" customHeight="1" x14ac:dyDescent="0.35">
      <c r="C26" s="26"/>
      <c r="D26" s="24"/>
      <c r="E26" s="24"/>
      <c r="F26" s="24"/>
      <c r="G26" s="24"/>
      <c r="H26" s="24"/>
      <c r="I26" s="24"/>
      <c r="J26" s="24"/>
      <c r="K26" s="24"/>
      <c r="L26" s="24"/>
    </row>
    <row r="27" spans="2:15" s="108" customFormat="1" hidden="1" x14ac:dyDescent="0.35"/>
    <row r="28" spans="2:15" s="108" customFormat="1" ht="15.5" hidden="1" x14ac:dyDescent="0.35">
      <c r="B28" s="109"/>
      <c r="C28" s="109" t="s">
        <v>69</v>
      </c>
      <c r="D28" s="109" t="s">
        <v>54</v>
      </c>
      <c r="E28" s="109"/>
    </row>
    <row r="29" spans="2:15" s="108" customFormat="1" ht="15.5" hidden="1" x14ac:dyDescent="0.35">
      <c r="B29" s="110" t="s">
        <v>46</v>
      </c>
      <c r="C29" s="111">
        <v>585195</v>
      </c>
      <c r="D29" s="112">
        <v>569700</v>
      </c>
      <c r="E29" s="108">
        <f t="shared" ref="E29:E45" si="0">(D29-C29)</f>
        <v>-15495</v>
      </c>
      <c r="H29" s="108" t="s">
        <v>46</v>
      </c>
      <c r="I29" s="108">
        <v>496370</v>
      </c>
      <c r="J29" s="108">
        <v>569700</v>
      </c>
      <c r="K29" s="108">
        <f>SUM(J29-I29)</f>
        <v>73330</v>
      </c>
    </row>
    <row r="30" spans="2:15" s="108" customFormat="1" ht="15.5" hidden="1" x14ac:dyDescent="0.35">
      <c r="B30" s="110" t="s">
        <v>55</v>
      </c>
      <c r="C30" s="111">
        <v>76329</v>
      </c>
      <c r="D30" s="112">
        <v>83990</v>
      </c>
      <c r="E30" s="108">
        <f t="shared" si="0"/>
        <v>7661</v>
      </c>
      <c r="H30" s="108" t="s">
        <v>55</v>
      </c>
      <c r="I30" s="108">
        <v>72016</v>
      </c>
      <c r="J30" s="108">
        <v>83990</v>
      </c>
      <c r="K30" s="108">
        <f t="shared" ref="K30:K45" si="1">SUM(J30-I30)</f>
        <v>11974</v>
      </c>
    </row>
    <row r="31" spans="2:15" s="108" customFormat="1" ht="15.5" hidden="1" x14ac:dyDescent="0.35">
      <c r="B31" s="110" t="s">
        <v>2</v>
      </c>
      <c r="C31" s="111">
        <v>1893</v>
      </c>
      <c r="D31" s="112">
        <v>1525</v>
      </c>
      <c r="E31" s="108">
        <f t="shared" si="0"/>
        <v>-368</v>
      </c>
      <c r="H31" s="108" t="s">
        <v>1</v>
      </c>
      <c r="I31" s="108">
        <v>12831</v>
      </c>
      <c r="J31" s="108">
        <v>14652</v>
      </c>
      <c r="K31" s="108">
        <f t="shared" si="1"/>
        <v>1821</v>
      </c>
    </row>
    <row r="32" spans="2:15" s="108" customFormat="1" ht="15.5" hidden="1" x14ac:dyDescent="0.35">
      <c r="B32" s="110" t="s">
        <v>3</v>
      </c>
      <c r="C32" s="111">
        <v>1480</v>
      </c>
      <c r="D32" s="112">
        <v>2089</v>
      </c>
      <c r="E32" s="108">
        <f t="shared" si="0"/>
        <v>609</v>
      </c>
      <c r="H32" s="108" t="s">
        <v>15</v>
      </c>
      <c r="I32" s="108">
        <v>1571</v>
      </c>
      <c r="J32" s="108">
        <v>1141</v>
      </c>
      <c r="K32" s="108">
        <f t="shared" si="1"/>
        <v>-430</v>
      </c>
    </row>
    <row r="33" spans="2:11" s="108" customFormat="1" ht="15.5" hidden="1" x14ac:dyDescent="0.35">
      <c r="B33" s="110" t="s">
        <v>1</v>
      </c>
      <c r="C33" s="111">
        <v>11736</v>
      </c>
      <c r="D33" s="112">
        <v>14652</v>
      </c>
      <c r="E33" s="108">
        <f t="shared" si="0"/>
        <v>2916</v>
      </c>
      <c r="H33" s="108" t="s">
        <v>14</v>
      </c>
      <c r="I33" s="108">
        <v>1248</v>
      </c>
      <c r="J33" s="108">
        <v>1383</v>
      </c>
      <c r="K33" s="108">
        <f t="shared" si="1"/>
        <v>135</v>
      </c>
    </row>
    <row r="34" spans="2:11" s="108" customFormat="1" ht="15.5" hidden="1" x14ac:dyDescent="0.35">
      <c r="B34" s="110" t="s">
        <v>4</v>
      </c>
      <c r="C34" s="111">
        <v>1084</v>
      </c>
      <c r="D34" s="112">
        <v>1141</v>
      </c>
      <c r="E34" s="108">
        <f t="shared" si="0"/>
        <v>57</v>
      </c>
      <c r="H34" s="108" t="s">
        <v>13</v>
      </c>
      <c r="I34" s="108">
        <v>1029</v>
      </c>
      <c r="J34" s="108">
        <v>1212</v>
      </c>
      <c r="K34" s="108">
        <f t="shared" si="1"/>
        <v>183</v>
      </c>
    </row>
    <row r="35" spans="2:11" s="108" customFormat="1" ht="15.5" hidden="1" x14ac:dyDescent="0.35">
      <c r="B35" s="110" t="s">
        <v>5</v>
      </c>
      <c r="C35" s="111">
        <v>1071</v>
      </c>
      <c r="D35" s="112">
        <v>1383</v>
      </c>
      <c r="E35" s="108">
        <f t="shared" si="0"/>
        <v>312</v>
      </c>
      <c r="H35" s="108" t="s">
        <v>12</v>
      </c>
      <c r="I35" s="108">
        <v>712</v>
      </c>
      <c r="J35" s="108">
        <v>936</v>
      </c>
      <c r="K35" s="108">
        <f t="shared" si="1"/>
        <v>224</v>
      </c>
    </row>
    <row r="36" spans="2:11" s="108" customFormat="1" ht="15.5" hidden="1" x14ac:dyDescent="0.35">
      <c r="B36" s="110" t="s">
        <v>6</v>
      </c>
      <c r="C36" s="111">
        <v>546</v>
      </c>
      <c r="D36" s="112">
        <v>1212</v>
      </c>
      <c r="E36" s="108">
        <f t="shared" si="0"/>
        <v>666</v>
      </c>
      <c r="H36" s="108" t="s">
        <v>11</v>
      </c>
      <c r="I36" s="108">
        <v>595</v>
      </c>
      <c r="J36" s="108">
        <v>1589</v>
      </c>
      <c r="K36" s="108">
        <f t="shared" si="1"/>
        <v>994</v>
      </c>
    </row>
    <row r="37" spans="2:11" s="108" customFormat="1" ht="15.5" hidden="1" x14ac:dyDescent="0.35">
      <c r="B37" s="110" t="s">
        <v>7</v>
      </c>
      <c r="C37" s="111">
        <v>920</v>
      </c>
      <c r="D37" s="112">
        <v>936</v>
      </c>
      <c r="E37" s="108">
        <f t="shared" si="0"/>
        <v>16</v>
      </c>
      <c r="H37" s="108" t="s">
        <v>10</v>
      </c>
      <c r="I37" s="108">
        <v>1281</v>
      </c>
      <c r="J37" s="108">
        <v>1042</v>
      </c>
      <c r="K37" s="108">
        <f t="shared" si="1"/>
        <v>-239</v>
      </c>
    </row>
    <row r="38" spans="2:11" s="108" customFormat="1" ht="15.5" hidden="1" x14ac:dyDescent="0.35">
      <c r="B38" s="110" t="s">
        <v>8</v>
      </c>
      <c r="C38" s="111">
        <v>1287</v>
      </c>
      <c r="D38" s="112">
        <v>1589</v>
      </c>
      <c r="E38" s="108">
        <f t="shared" si="0"/>
        <v>302</v>
      </c>
      <c r="H38" s="108" t="s">
        <v>9</v>
      </c>
      <c r="I38" s="108">
        <v>851</v>
      </c>
      <c r="J38" s="108">
        <v>1518</v>
      </c>
      <c r="K38" s="108">
        <f t="shared" si="1"/>
        <v>667</v>
      </c>
    </row>
    <row r="39" spans="2:11" s="108" customFormat="1" ht="15.5" hidden="1" x14ac:dyDescent="0.35">
      <c r="B39" s="110" t="s">
        <v>9</v>
      </c>
      <c r="C39" s="111">
        <v>1100</v>
      </c>
      <c r="D39" s="112">
        <v>1042</v>
      </c>
      <c r="E39" s="108">
        <f t="shared" si="0"/>
        <v>-58</v>
      </c>
      <c r="H39" s="108" t="s">
        <v>8</v>
      </c>
      <c r="I39" s="108">
        <v>1484</v>
      </c>
      <c r="J39" s="108">
        <v>747</v>
      </c>
      <c r="K39" s="108">
        <f t="shared" si="1"/>
        <v>-737</v>
      </c>
    </row>
    <row r="40" spans="2:11" s="108" customFormat="1" ht="15.5" hidden="1" x14ac:dyDescent="0.35">
      <c r="B40" s="110" t="s">
        <v>10</v>
      </c>
      <c r="C40" s="111">
        <v>1747</v>
      </c>
      <c r="D40" s="112">
        <v>1518</v>
      </c>
      <c r="E40" s="108">
        <f t="shared" si="0"/>
        <v>-229</v>
      </c>
      <c r="H40" s="108" t="s">
        <v>7</v>
      </c>
      <c r="I40" s="108">
        <v>846</v>
      </c>
      <c r="J40" s="108">
        <v>778</v>
      </c>
      <c r="K40" s="108">
        <f t="shared" si="1"/>
        <v>-68</v>
      </c>
    </row>
    <row r="41" spans="2:11" s="108" customFormat="1" ht="15.5" hidden="1" x14ac:dyDescent="0.35">
      <c r="B41" s="110" t="s">
        <v>11</v>
      </c>
      <c r="C41" s="111">
        <v>467</v>
      </c>
      <c r="D41" s="112">
        <v>747</v>
      </c>
      <c r="E41" s="108">
        <f t="shared" si="0"/>
        <v>280</v>
      </c>
      <c r="H41" s="108" t="s">
        <v>6</v>
      </c>
      <c r="I41" s="108">
        <v>1106</v>
      </c>
      <c r="J41" s="108">
        <v>1161</v>
      </c>
      <c r="K41" s="108">
        <f t="shared" si="1"/>
        <v>55</v>
      </c>
    </row>
    <row r="42" spans="2:11" s="108" customFormat="1" ht="15.5" hidden="1" x14ac:dyDescent="0.35">
      <c r="B42" s="110" t="s">
        <v>12</v>
      </c>
      <c r="C42" s="111">
        <v>694</v>
      </c>
      <c r="D42" s="112">
        <v>778</v>
      </c>
      <c r="E42" s="108">
        <f t="shared" si="0"/>
        <v>84</v>
      </c>
      <c r="H42" s="108" t="s">
        <v>5</v>
      </c>
      <c r="I42" s="108">
        <v>1148</v>
      </c>
      <c r="J42" s="108">
        <v>1435</v>
      </c>
      <c r="K42" s="108">
        <f t="shared" si="1"/>
        <v>287</v>
      </c>
    </row>
    <row r="43" spans="2:11" s="108" customFormat="1" ht="15.5" hidden="1" x14ac:dyDescent="0.35">
      <c r="B43" s="110" t="s">
        <v>13</v>
      </c>
      <c r="C43" s="111">
        <v>975</v>
      </c>
      <c r="D43" s="112">
        <v>1161</v>
      </c>
      <c r="E43" s="108">
        <f t="shared" si="0"/>
        <v>186</v>
      </c>
      <c r="H43" s="108" t="s">
        <v>4</v>
      </c>
      <c r="I43" s="108">
        <v>960</v>
      </c>
      <c r="J43" s="108">
        <v>1710</v>
      </c>
      <c r="K43" s="108">
        <f t="shared" si="1"/>
        <v>750</v>
      </c>
    </row>
    <row r="44" spans="2:11" s="108" customFormat="1" ht="15.5" hidden="1" x14ac:dyDescent="0.35">
      <c r="B44" s="110" t="s">
        <v>14</v>
      </c>
      <c r="C44" s="111">
        <v>946</v>
      </c>
      <c r="D44" s="112">
        <v>1435</v>
      </c>
      <c r="E44" s="108">
        <f t="shared" si="0"/>
        <v>489</v>
      </c>
      <c r="H44" s="108" t="s">
        <v>3</v>
      </c>
      <c r="I44" s="108">
        <v>1832</v>
      </c>
      <c r="J44" s="108">
        <v>1525</v>
      </c>
      <c r="K44" s="108">
        <f t="shared" si="1"/>
        <v>-307</v>
      </c>
    </row>
    <row r="45" spans="2:11" s="108" customFormat="1" ht="15.5" hidden="1" x14ac:dyDescent="0.35">
      <c r="B45" s="110" t="s">
        <v>15</v>
      </c>
      <c r="C45" s="111">
        <v>899</v>
      </c>
      <c r="D45" s="112">
        <v>1710</v>
      </c>
      <c r="E45" s="108">
        <f t="shared" si="0"/>
        <v>811</v>
      </c>
      <c r="H45" s="108" t="s">
        <v>2</v>
      </c>
      <c r="I45" s="108">
        <v>1331</v>
      </c>
      <c r="J45" s="108">
        <v>2089</v>
      </c>
      <c r="K45" s="108">
        <f t="shared" si="1"/>
        <v>758</v>
      </c>
    </row>
    <row r="46" spans="2:11" s="108" customFormat="1" hidden="1" x14ac:dyDescent="0.35"/>
    <row r="47" spans="2:11" hidden="1" x14ac:dyDescent="0.35"/>
    <row r="48" spans="2:11" x14ac:dyDescent="0.35">
      <c r="B48" s="121" t="s">
        <v>73</v>
      </c>
    </row>
  </sheetData>
  <mergeCells count="1">
    <mergeCell ref="B1:O2"/>
  </mergeCells>
  <phoneticPr fontId="31" type="noConversion"/>
  <hyperlinks>
    <hyperlink ref="B48" r:id="rId1" xr:uid="{28CAD2C1-2A40-406E-9646-4809CCD3FFE4}"/>
  </hyperlinks>
  <pageMargins left="0.7" right="0.7" top="0.75" bottom="0.75" header="0.3" footer="0.3"/>
  <pageSetup paperSize="9" orientation="portrait" horizontalDpi="300" verticalDpi="30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300-000001000000}">
          <x14:formula1>
            <xm:f>'https://www.lancashire.gov.uk/media/906541/[births_and_deaths_upload_LI.xlsm]Lookup'!#REF!</xm:f>
          </x14:formula1>
          <xm:sqref>V4</xm:sqref>
        </x14:dataValidation>
      </x14:dataValidation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00000000-0003-0000-0300-000001000000}">
          <x14:colorSeries rgb="FF376092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'Deaths (counts)'!D6:M6</xm:f>
              <xm:sqref>O6</xm:sqref>
            </x14:sparkline>
            <x14:sparkline>
              <xm:f>'Deaths (counts)'!D7:M7</xm:f>
              <xm:sqref>O7</xm:sqref>
            </x14:sparkline>
            <x14:sparkline>
              <xm:f>'Deaths (counts)'!D8:M8</xm:f>
              <xm:sqref>O8</xm:sqref>
            </x14:sparkline>
            <x14:sparkline>
              <xm:f>'Deaths (counts)'!D9:M9</xm:f>
              <xm:sqref>O9</xm:sqref>
            </x14:sparkline>
            <x14:sparkline>
              <xm:f>'Deaths (counts)'!D10:M10</xm:f>
              <xm:sqref>O10</xm:sqref>
            </x14:sparkline>
            <x14:sparkline>
              <xm:f>'Deaths (counts)'!D11:M11</xm:f>
              <xm:sqref>O11</xm:sqref>
            </x14:sparkline>
            <x14:sparkline>
              <xm:f>'Deaths (counts)'!D12:M12</xm:f>
              <xm:sqref>O12</xm:sqref>
            </x14:sparkline>
            <x14:sparkline>
              <xm:f>'Deaths (counts)'!D13:M13</xm:f>
              <xm:sqref>O13</xm:sqref>
            </x14:sparkline>
            <x14:sparkline>
              <xm:f>'Deaths (counts)'!D14:M14</xm:f>
              <xm:sqref>O14</xm:sqref>
            </x14:sparkline>
            <x14:sparkline>
              <xm:f>'Deaths (counts)'!D15:M15</xm:f>
              <xm:sqref>O15</xm:sqref>
            </x14:sparkline>
            <x14:sparkline>
              <xm:f>'Deaths (counts)'!D16:M16</xm:f>
              <xm:sqref>O16</xm:sqref>
            </x14:sparkline>
            <x14:sparkline>
              <xm:f>'Deaths (counts)'!D17:M17</xm:f>
              <xm:sqref>O17</xm:sqref>
            </x14:sparkline>
            <x14:sparkline>
              <xm:f>'Deaths (counts)'!D18:M18</xm:f>
              <xm:sqref>O18</xm:sqref>
            </x14:sparkline>
            <x14:sparkline>
              <xm:f>'Deaths (counts)'!D19:M19</xm:f>
              <xm:sqref>O19</xm:sqref>
            </x14:sparkline>
            <x14:sparkline>
              <xm:f>'Deaths (counts)'!D20:M20</xm:f>
              <xm:sqref>O20</xm:sqref>
            </x14:sparkline>
            <x14:sparkline>
              <xm:f>'Deaths (counts)'!D21:M21</xm:f>
              <xm:sqref>O21</xm:sqref>
            </x14:sparkline>
            <x14:sparkline>
              <xm:f>'Deaths (counts)'!D22:M22</xm:f>
              <xm:sqref>O22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J59"/>
  <sheetViews>
    <sheetView showGridLines="0" zoomScale="62" zoomScaleNormal="62" workbookViewId="0">
      <selection activeCell="C1" sqref="C1"/>
    </sheetView>
  </sheetViews>
  <sheetFormatPr defaultColWidth="9.08984375" defaultRowHeight="14.5" x14ac:dyDescent="0.35"/>
  <cols>
    <col min="1" max="3" width="9.08984375" customWidth="1"/>
    <col min="4" max="4" width="10.6328125" customWidth="1"/>
    <col min="5" max="5" width="14.08984375" customWidth="1"/>
    <col min="6" max="6" width="10.6328125" customWidth="1"/>
    <col min="7" max="27" width="9.08984375" customWidth="1"/>
  </cols>
  <sheetData>
    <row r="1" spans="1:36" ht="15" customHeight="1" x14ac:dyDescent="0.35">
      <c r="A1" s="67" t="s">
        <v>77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6"/>
    </row>
    <row r="2" spans="1:36" ht="15" customHeight="1" x14ac:dyDescent="0.35">
      <c r="A2" s="65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3" spans="1:36" ht="15" customHeight="1" x14ac:dyDescent="0.35">
      <c r="A3" s="62" t="s">
        <v>61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</row>
    <row r="4" spans="1:36" ht="23.4" customHeight="1" x14ac:dyDescent="0.3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</row>
    <row r="5" spans="1:36" ht="52.25" customHeight="1" x14ac:dyDescent="0.35">
      <c r="A5" s="32"/>
      <c r="B5" s="33"/>
      <c r="C5" s="33"/>
      <c r="D5" s="33"/>
      <c r="E5" s="163" t="s">
        <v>23</v>
      </c>
      <c r="F5" s="163"/>
      <c r="G5" s="16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</row>
    <row r="6" spans="1:36" ht="25.25" customHeight="1" x14ac:dyDescent="0.35">
      <c r="A6" s="32"/>
      <c r="B6" s="33"/>
      <c r="C6" s="33"/>
      <c r="D6" s="33"/>
      <c r="E6" s="163"/>
      <c r="F6" s="163"/>
      <c r="G6" s="16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</row>
    <row r="7" spans="1:36" x14ac:dyDescent="0.35">
      <c r="A7" s="34"/>
      <c r="B7" s="35"/>
      <c r="C7" s="35"/>
      <c r="D7" s="35"/>
      <c r="E7" s="35"/>
      <c r="F7" s="35"/>
      <c r="G7" s="35"/>
      <c r="H7" s="35"/>
      <c r="I7" s="35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</row>
    <row r="8" spans="1:36" x14ac:dyDescent="0.35">
      <c r="A8" s="34"/>
      <c r="B8" s="35"/>
      <c r="C8" s="36"/>
      <c r="D8" s="36"/>
      <c r="E8" s="36"/>
      <c r="F8" s="36"/>
      <c r="G8" s="35"/>
      <c r="H8" s="35"/>
      <c r="I8" s="35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</row>
    <row r="9" spans="1:36" ht="15.5" x14ac:dyDescent="0.35">
      <c r="A9" s="34"/>
      <c r="B9" s="40" t="s">
        <v>1</v>
      </c>
      <c r="C9" s="40"/>
      <c r="D9" s="45" t="s">
        <v>20</v>
      </c>
      <c r="E9" s="45" t="s">
        <v>21</v>
      </c>
      <c r="F9" s="45" t="s">
        <v>22</v>
      </c>
      <c r="G9" s="35"/>
      <c r="H9" s="35"/>
      <c r="I9" s="35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</row>
    <row r="10" spans="1:36" ht="15.5" x14ac:dyDescent="0.35">
      <c r="A10" s="34"/>
      <c r="B10" s="40"/>
      <c r="C10" s="40"/>
      <c r="D10" s="41" t="s">
        <v>53</v>
      </c>
      <c r="E10" s="41" t="s">
        <v>54</v>
      </c>
      <c r="F10" s="41" t="s">
        <v>22</v>
      </c>
      <c r="G10" s="35"/>
      <c r="H10" s="35"/>
      <c r="I10" s="35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</row>
    <row r="11" spans="1:36" ht="15.5" x14ac:dyDescent="0.35">
      <c r="A11" s="34"/>
      <c r="B11" s="40"/>
      <c r="C11" s="41">
        <v>1981</v>
      </c>
      <c r="D11" s="42" cm="1">
        <f t="array" ref="D11">SUM(IF('Raw data'!$A$2:$A$90=Charts!$C11,IF('Raw data'!$B$2:$B$90=Charts!$D$10,IF('Raw data'!$C$1:$R$1=Charts!$B$9,'Raw data'!$C$2:$R$90))))</f>
        <v>13839</v>
      </c>
      <c r="E11" s="42" cm="1">
        <f t="array" ref="E11">SUM(IF('Raw data'!$A$2:$A$90=Charts!$C11,IF('Raw data'!$B$2:$B$90=Charts!$E$10,IF('Raw data'!$C$1:$R$1=Charts!$B$9,'Raw data'!$C$2:$R$90))))</f>
        <v>14458</v>
      </c>
      <c r="F11" s="42">
        <f t="shared" ref="F11:F28" si="0">D11-E11</f>
        <v>-619</v>
      </c>
      <c r="G11" s="35"/>
      <c r="H11" s="35"/>
      <c r="I11" s="35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</row>
    <row r="12" spans="1:36" ht="15.5" x14ac:dyDescent="0.35">
      <c r="A12" s="34"/>
      <c r="B12" s="40"/>
      <c r="C12" s="41">
        <v>1982</v>
      </c>
      <c r="D12" s="42" cm="1">
        <f t="array" ref="D12">SUM(IF('Raw data'!$A$2:$A$90=Charts!$C12,IF('Raw data'!$B$2:$B$90=Charts!$D$10,IF('Raw data'!$C$1:$R$1=Charts!$B$9,'Raw data'!$C$2:$R$90))))</f>
        <v>13759</v>
      </c>
      <c r="E12" s="42" cm="1">
        <f t="array" ref="E12">SUM(IF('Raw data'!$A$2:$A$90=Charts!$C12,IF('Raw data'!$B$2:$B$90=Charts!$E$10,IF('Raw data'!$C$1:$R$1=Charts!$B$9,'Raw data'!$C$2:$R$90))))</f>
        <v>14654</v>
      </c>
      <c r="F12" s="42">
        <f t="shared" si="0"/>
        <v>-895</v>
      </c>
      <c r="G12" s="35"/>
      <c r="H12" s="35"/>
      <c r="I12" s="35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</row>
    <row r="13" spans="1:36" ht="15.5" x14ac:dyDescent="0.35">
      <c r="A13" s="34"/>
      <c r="B13" s="40"/>
      <c r="C13" s="41">
        <v>1983</v>
      </c>
      <c r="D13" s="42" cm="1">
        <f t="array" ref="D13">SUM(IF('Raw data'!$A$2:$A$90=Charts!$C13,IF('Raw data'!$B$2:$B$90=Charts!$D$10,IF('Raw data'!$C$1:$R$1=Charts!$B$9,'Raw data'!$C$2:$R$90))))</f>
        <v>14030</v>
      </c>
      <c r="E13" s="42" cm="1">
        <f t="array" ref="E13">SUM(IF('Raw data'!$A$2:$A$90=Charts!$C13,IF('Raw data'!$B$2:$B$90=Charts!$E$10,IF('Raw data'!$C$1:$R$1=Charts!$B$9,'Raw data'!$C$2:$R$90))))</f>
        <v>14577</v>
      </c>
      <c r="F13" s="42">
        <f t="shared" si="0"/>
        <v>-547</v>
      </c>
      <c r="G13" s="35"/>
      <c r="H13" s="35"/>
      <c r="I13" s="35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</row>
    <row r="14" spans="1:36" ht="15.5" x14ac:dyDescent="0.35">
      <c r="A14" s="34"/>
      <c r="B14" s="40"/>
      <c r="C14" s="41">
        <v>1984</v>
      </c>
      <c r="D14" s="42" cm="1">
        <f t="array" ref="D14">SUM(IF('Raw data'!$A$2:$A$90=Charts!$C14,IF('Raw data'!$B$2:$B$90=Charts!$D$10,IF('Raw data'!$C$1:$R$1=Charts!$B$9,'Raw data'!$C$2:$R$90))))</f>
        <v>14191</v>
      </c>
      <c r="E14" s="42" cm="1">
        <f t="array" ref="E14">SUM(IF('Raw data'!$A$2:$A$90=Charts!$C14,IF('Raw data'!$B$2:$B$90=Charts!$E$10,IF('Raw data'!$C$1:$R$1=Charts!$B$9,'Raw data'!$C$2:$R$90))))</f>
        <v>14248</v>
      </c>
      <c r="F14" s="42">
        <f t="shared" si="0"/>
        <v>-57</v>
      </c>
      <c r="G14" s="35"/>
      <c r="H14" s="35"/>
      <c r="I14" s="35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</row>
    <row r="15" spans="1:36" ht="15.5" x14ac:dyDescent="0.35">
      <c r="A15" s="34"/>
      <c r="B15" s="40"/>
      <c r="C15" s="41">
        <v>1985</v>
      </c>
      <c r="D15" s="42" cm="1">
        <f t="array" ref="D15">SUM(IF('Raw data'!$A$2:$A$90=Charts!$C15,IF('Raw data'!$B$2:$B$90=Charts!$D$10,IF('Raw data'!$C$1:$R$1=Charts!$B$9,'Raw data'!$C$2:$R$90))))</f>
        <v>14352</v>
      </c>
      <c r="E15" s="42" cm="1">
        <f t="array" ref="E15">SUM(IF('Raw data'!$A$2:$A$90=Charts!$C15,IF('Raw data'!$B$2:$B$90=Charts!$E$10,IF('Raw data'!$C$1:$R$1=Charts!$B$9,'Raw data'!$C$2:$R$90))))</f>
        <v>14826</v>
      </c>
      <c r="F15" s="42">
        <f t="shared" si="0"/>
        <v>-474</v>
      </c>
      <c r="G15" s="35"/>
      <c r="H15" s="35"/>
      <c r="I15" s="35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</row>
    <row r="16" spans="1:36" ht="15.5" x14ac:dyDescent="0.35">
      <c r="A16" s="34"/>
      <c r="B16" s="40"/>
      <c r="C16" s="41">
        <v>1986</v>
      </c>
      <c r="D16" s="42" cm="1">
        <f t="array" ref="D16">SUM(IF('Raw data'!$A$2:$A$90=Charts!$C16,IF('Raw data'!$B$2:$B$90=Charts!$D$10,IF('Raw data'!$C$1:$R$1=Charts!$B$9,'Raw data'!$C$2:$R$90))))</f>
        <v>14425</v>
      </c>
      <c r="E16" s="42" cm="1">
        <f t="array" ref="E16">SUM(IF('Raw data'!$A$2:$A$90=Charts!$C16,IF('Raw data'!$B$2:$B$90=Charts!$E$10,IF('Raw data'!$C$1:$R$1=Charts!$B$9,'Raw data'!$C$2:$R$90))))</f>
        <v>14409</v>
      </c>
      <c r="F16" s="42">
        <f t="shared" si="0"/>
        <v>16</v>
      </c>
      <c r="G16" s="35"/>
      <c r="H16" s="35"/>
      <c r="I16" s="35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</row>
    <row r="17" spans="1:36" ht="15.5" x14ac:dyDescent="0.35">
      <c r="A17" s="34"/>
      <c r="B17" s="40"/>
      <c r="C17" s="41">
        <v>1987</v>
      </c>
      <c r="D17" s="42" cm="1">
        <f t="array" ref="D17">SUM(IF('Raw data'!$A$2:$A$90=Charts!$C17,IF('Raw data'!$B$2:$B$90=Charts!$D$10,IF('Raw data'!$C$1:$R$1=Charts!$B$9,'Raw data'!$C$2:$R$90))))</f>
        <v>14688</v>
      </c>
      <c r="E17" s="42" cm="1">
        <f t="array" ref="E17">SUM(IF('Raw data'!$A$2:$A$90=Charts!$C17,IF('Raw data'!$B$2:$B$90=Charts!$E$10,IF('Raw data'!$C$1:$R$1=Charts!$B$9,'Raw data'!$C$2:$R$90))))</f>
        <v>13961</v>
      </c>
      <c r="F17" s="42">
        <f t="shared" si="0"/>
        <v>727</v>
      </c>
      <c r="G17" s="35"/>
      <c r="H17" s="35"/>
      <c r="I17" s="35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</row>
    <row r="18" spans="1:36" ht="15.5" x14ac:dyDescent="0.35">
      <c r="A18" s="34"/>
      <c r="B18" s="40"/>
      <c r="C18" s="41">
        <v>1988</v>
      </c>
      <c r="D18" s="42" cm="1">
        <f t="array" ref="D18">SUM(IF('Raw data'!$A$2:$A$90=Charts!$C18,IF('Raw data'!$B$2:$B$90=Charts!$D$10,IF('Raw data'!$C$1:$R$1=Charts!$B$9,'Raw data'!$C$2:$R$90))))</f>
        <v>14899</v>
      </c>
      <c r="E18" s="42" cm="1">
        <f t="array" ref="E18">SUM(IF('Raw data'!$A$2:$A$90=Charts!$C18,IF('Raw data'!$B$2:$B$90=Charts!$E$10,IF('Raw data'!$C$1:$R$1=Charts!$B$9,'Raw data'!$C$2:$R$90))))</f>
        <v>14165</v>
      </c>
      <c r="F18" s="42">
        <f t="shared" si="0"/>
        <v>734</v>
      </c>
      <c r="G18" s="35"/>
      <c r="H18" s="35"/>
      <c r="I18" s="35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</row>
    <row r="19" spans="1:36" ht="15.5" x14ac:dyDescent="0.35">
      <c r="A19" s="34"/>
      <c r="B19" s="40"/>
      <c r="C19" s="41">
        <v>1989</v>
      </c>
      <c r="D19" s="42" cm="1">
        <f t="array" ref="D19">SUM(IF('Raw data'!$A$2:$A$90=Charts!$C19,IF('Raw data'!$B$2:$B$90=Charts!$D$10,IF('Raw data'!$C$1:$R$1=Charts!$B$9,'Raw data'!$C$2:$R$90))))</f>
        <v>15037</v>
      </c>
      <c r="E19" s="42" cm="1">
        <f t="array" ref="E19">SUM(IF('Raw data'!$A$2:$A$90=Charts!$C19,IF('Raw data'!$B$2:$B$90=Charts!$E$10,IF('Raw data'!$C$1:$R$1=Charts!$B$9,'Raw data'!$C$2:$R$90))))</f>
        <v>14147</v>
      </c>
      <c r="F19" s="42">
        <f t="shared" si="0"/>
        <v>890</v>
      </c>
      <c r="G19" s="35"/>
      <c r="H19" s="35"/>
      <c r="I19" s="35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</row>
    <row r="20" spans="1:36" ht="15.5" x14ac:dyDescent="0.35">
      <c r="A20" s="34"/>
      <c r="B20" s="40"/>
      <c r="C20" s="41">
        <v>1990</v>
      </c>
      <c r="D20" s="42" cm="1">
        <f t="array" ref="D20">SUM(IF('Raw data'!$A$2:$A$90=Charts!$C20,IF('Raw data'!$B$2:$B$90=Charts!$D$10,IF('Raw data'!$C$1:$R$1=Charts!$B$9,'Raw data'!$C$2:$R$90))))</f>
        <v>15442</v>
      </c>
      <c r="E20" s="42" cm="1">
        <f t="array" ref="E20">SUM(IF('Raw data'!$A$2:$A$90=Charts!$C20,IF('Raw data'!$B$2:$B$90=Charts!$E$10,IF('Raw data'!$C$1:$R$1=Charts!$B$9,'Raw data'!$C$2:$R$90))))</f>
        <v>13917</v>
      </c>
      <c r="F20" s="42">
        <f t="shared" si="0"/>
        <v>1525</v>
      </c>
      <c r="G20" s="35"/>
      <c r="H20" s="35"/>
      <c r="I20" s="35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</row>
    <row r="21" spans="1:36" ht="15.5" x14ac:dyDescent="0.35">
      <c r="A21" s="34"/>
      <c r="B21" s="40"/>
      <c r="C21" s="41">
        <v>1991</v>
      </c>
      <c r="D21" s="42" cm="1">
        <f t="array" ref="D21">SUM(IF('Raw data'!$A$2:$A$90=Charts!$C21,IF('Raw data'!$B$2:$B$90=Charts!$D$10,IF('Raw data'!$C$1:$R$1=Charts!$B$9,'Raw data'!$C$2:$R$90))))</f>
        <v>15324</v>
      </c>
      <c r="E21" s="42" cm="1">
        <f t="array" ref="E21">SUM(IF('Raw data'!$A$2:$A$90=Charts!$C21,IF('Raw data'!$B$2:$B$90=Charts!$E$10,IF('Raw data'!$C$1:$R$1=Charts!$B$9,'Raw data'!$C$2:$R$90))))</f>
        <v>13836</v>
      </c>
      <c r="F21" s="42">
        <f t="shared" si="0"/>
        <v>1488</v>
      </c>
      <c r="G21" s="35"/>
      <c r="H21" s="35"/>
      <c r="I21" s="35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</row>
    <row r="22" spans="1:36" ht="15.5" x14ac:dyDescent="0.35">
      <c r="A22" s="34"/>
      <c r="B22" s="40"/>
      <c r="C22" s="41">
        <v>1992</v>
      </c>
      <c r="D22" s="42" cm="1">
        <f t="array" ref="D22">SUM(IF('Raw data'!$A$2:$A$90=Charts!$C22,IF('Raw data'!$B$2:$B$90=Charts!$D$10,IF('Raw data'!$C$1:$R$1=Charts!$B$9,'Raw data'!$C$2:$R$90))))</f>
        <v>14510</v>
      </c>
      <c r="E22" s="42" cm="1">
        <f t="array" ref="E22">SUM(IF('Raw data'!$A$2:$A$90=Charts!$C22,IF('Raw data'!$B$2:$B$90=Charts!$E$10,IF('Raw data'!$C$1:$R$1=Charts!$B$9,'Raw data'!$C$2:$R$90))))</f>
        <v>13566</v>
      </c>
      <c r="F22" s="42">
        <f t="shared" si="0"/>
        <v>944</v>
      </c>
      <c r="G22" s="35"/>
      <c r="H22" s="35"/>
      <c r="I22" s="35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</row>
    <row r="23" spans="1:36" ht="15.5" x14ac:dyDescent="0.35">
      <c r="A23" s="34"/>
      <c r="B23" s="40"/>
      <c r="C23" s="41">
        <v>1993</v>
      </c>
      <c r="D23" s="42" cm="1">
        <f t="array" ref="D23">SUM(IF('Raw data'!$A$2:$A$90=Charts!$C23,IF('Raw data'!$B$2:$B$90=Charts!$D$10,IF('Raw data'!$C$1:$R$1=Charts!$B$9,'Raw data'!$C$2:$R$90))))</f>
        <v>14213</v>
      </c>
      <c r="E23" s="42" cm="1">
        <f t="array" ref="E23">SUM(IF('Raw data'!$A$2:$A$90=Charts!$C23,IF('Raw data'!$B$2:$B$90=Charts!$E$10,IF('Raw data'!$C$1:$R$1=Charts!$B$9,'Raw data'!$C$2:$R$90))))</f>
        <v>14094</v>
      </c>
      <c r="F23" s="42">
        <f t="shared" si="0"/>
        <v>119</v>
      </c>
      <c r="G23" s="35"/>
      <c r="H23" s="35"/>
      <c r="I23" s="35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</row>
    <row r="24" spans="1:36" ht="15.5" x14ac:dyDescent="0.35">
      <c r="A24" s="34"/>
      <c r="B24" s="40"/>
      <c r="C24" s="41">
        <v>1994</v>
      </c>
      <c r="D24" s="42" cm="1">
        <f t="array" ref="D24">SUM(IF('Raw data'!$A$2:$A$90=Charts!$C24,IF('Raw data'!$B$2:$B$90=Charts!$D$10,IF('Raw data'!$C$1:$R$1=Charts!$B$9,'Raw data'!$C$2:$R$90))))</f>
        <v>13637</v>
      </c>
      <c r="E24" s="42" cm="1">
        <f t="array" ref="E24">SUM(IF('Raw data'!$A$2:$A$90=Charts!$C24,IF('Raw data'!$B$2:$B$90=Charts!$E$10,IF('Raw data'!$C$1:$R$1=Charts!$B$9,'Raw data'!$C$2:$R$90))))</f>
        <v>13373</v>
      </c>
      <c r="F24" s="42">
        <f t="shared" si="0"/>
        <v>264</v>
      </c>
      <c r="G24" s="35"/>
      <c r="H24" s="35"/>
      <c r="I24" s="35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</row>
    <row r="25" spans="1:36" ht="15.5" x14ac:dyDescent="0.35">
      <c r="A25" s="34"/>
      <c r="B25" s="40"/>
      <c r="C25" s="41">
        <v>1995</v>
      </c>
      <c r="D25" s="42" cm="1">
        <f t="array" ref="D25">SUM(IF('Raw data'!$A$2:$A$90=Charts!$C25,IF('Raw data'!$B$2:$B$90=Charts!$D$10,IF('Raw data'!$C$1:$R$1=Charts!$B$9,'Raw data'!$C$2:$R$90))))</f>
        <v>13215</v>
      </c>
      <c r="E25" s="42" cm="1">
        <f t="array" ref="E25">SUM(IF('Raw data'!$A$2:$A$90=Charts!$C25,IF('Raw data'!$B$2:$B$90=Charts!$E$10,IF('Raw data'!$C$1:$R$1=Charts!$B$9,'Raw data'!$C$2:$R$90))))</f>
        <v>13521</v>
      </c>
      <c r="F25" s="42">
        <f t="shared" si="0"/>
        <v>-306</v>
      </c>
      <c r="G25" s="35"/>
      <c r="H25" s="35"/>
      <c r="I25" s="35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</row>
    <row r="26" spans="1:36" ht="15.5" x14ac:dyDescent="0.35">
      <c r="A26" s="34"/>
      <c r="B26" s="40"/>
      <c r="C26" s="41">
        <v>1996</v>
      </c>
      <c r="D26" s="42" cm="1">
        <f t="array" ref="D26">SUM(IF('Raw data'!$A$2:$A$90=Charts!$C26,IF('Raw data'!$B$2:$B$90=Charts!$D$10,IF('Raw data'!$C$1:$R$1=Charts!$B$9,'Raw data'!$C$2:$R$90))))</f>
        <v>13391</v>
      </c>
      <c r="E26" s="42" cm="1">
        <f t="array" ref="E26">SUM(IF('Raw data'!$A$2:$A$90=Charts!$C26,IF('Raw data'!$B$2:$B$90=Charts!$E$10,IF('Raw data'!$C$1:$R$1=Charts!$B$9,'Raw data'!$C$2:$R$90))))</f>
        <v>13265</v>
      </c>
      <c r="F26" s="42">
        <f t="shared" si="0"/>
        <v>126</v>
      </c>
      <c r="G26" s="35"/>
      <c r="H26" s="35"/>
      <c r="I26" s="35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</row>
    <row r="27" spans="1:36" ht="15.5" x14ac:dyDescent="0.35">
      <c r="A27" s="34"/>
      <c r="B27" s="40"/>
      <c r="C27" s="41">
        <v>1997</v>
      </c>
      <c r="D27" s="42" cm="1">
        <f t="array" ref="D27">SUM(IF('Raw data'!$A$2:$A$90=Charts!$C27,IF('Raw data'!$B$2:$B$90=Charts!$D$10,IF('Raw data'!$C$1:$R$1=Charts!$B$9,'Raw data'!$C$2:$R$90))))</f>
        <v>12980</v>
      </c>
      <c r="E27" s="42" cm="1">
        <f t="array" ref="E27">SUM(IF('Raw data'!$A$2:$A$90=Charts!$C27,IF('Raw data'!$B$2:$B$90=Charts!$E$10,IF('Raw data'!$C$1:$R$1=Charts!$B$9,'Raw data'!$C$2:$R$90))))</f>
        <v>13486</v>
      </c>
      <c r="F27" s="42">
        <f t="shared" si="0"/>
        <v>-506</v>
      </c>
      <c r="G27" s="35"/>
      <c r="H27" s="35"/>
      <c r="I27" s="35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</row>
    <row r="28" spans="1:36" ht="15.5" x14ac:dyDescent="0.35">
      <c r="A28" s="34"/>
      <c r="B28" s="40"/>
      <c r="C28" s="41">
        <v>1998</v>
      </c>
      <c r="D28" s="42" cm="1">
        <f t="array" ref="D28">SUM(IF('Raw data'!$A$2:$A$90=Charts!$C28,IF('Raw data'!$B$2:$B$90=Charts!$D$10,IF('Raw data'!$C$1:$R$1=Charts!$B$9,'Raw data'!$C$2:$R$90))))</f>
        <v>12856</v>
      </c>
      <c r="E28" s="42" cm="1">
        <f t="array" ref="E28">SUM(IF('Raw data'!$A$2:$A$90=Charts!$C28,IF('Raw data'!$B$2:$B$90=Charts!$E$10,IF('Raw data'!$C$1:$R$1=Charts!$B$9,'Raw data'!$C$2:$R$90))))</f>
        <v>13072</v>
      </c>
      <c r="F28" s="42">
        <f t="shared" si="0"/>
        <v>-216</v>
      </c>
      <c r="G28" s="35"/>
      <c r="H28" s="35"/>
      <c r="I28" s="35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</row>
    <row r="29" spans="1:36" ht="15.5" x14ac:dyDescent="0.35">
      <c r="A29" s="34"/>
      <c r="B29" s="40"/>
      <c r="C29" s="41">
        <v>1999</v>
      </c>
      <c r="D29" s="42" cm="1">
        <f t="array" ref="D29">SUM(IF('Raw data'!$A$2:$A$90=Charts!$C29,IF('Raw data'!$B$2:$B$90=Charts!$D$10,IF('Raw data'!$C$1:$R$1=Charts!$B$9,'Raw data'!$C$2:$R$90))))</f>
        <v>12577</v>
      </c>
      <c r="E29" s="42" cm="1">
        <f t="array" ref="E29">SUM(IF('Raw data'!$A$2:$A$90=Charts!$C29,IF('Raw data'!$B$2:$B$90=Charts!$E$10,IF('Raw data'!$C$1:$R$1=Charts!$B$9,'Raw data'!$C$2:$R$90))))</f>
        <v>13235</v>
      </c>
      <c r="F29" s="42">
        <f>D29-E29</f>
        <v>-658</v>
      </c>
      <c r="G29" s="35"/>
      <c r="H29" s="35"/>
      <c r="I29" s="35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</row>
    <row r="30" spans="1:36" ht="15.5" x14ac:dyDescent="0.35">
      <c r="A30" s="34"/>
      <c r="B30" s="40"/>
      <c r="C30" s="41">
        <v>2000</v>
      </c>
      <c r="D30" s="42" cm="1">
        <f t="array" ref="D30">SUM(IF('Raw data'!$A$2:$A$90=Charts!$C30,IF('Raw data'!$B$2:$B$90=Charts!$D$10,IF('Raw data'!$C$1:$R$1=Charts!$B$9,'Raw data'!$C$2:$R$90))))</f>
        <v>12132</v>
      </c>
      <c r="E30" s="42" cm="1">
        <f t="array" ref="E30">SUM(IF('Raw data'!$A$2:$A$90=Charts!$C30,IF('Raw data'!$B$2:$B$90=Charts!$E$10,IF('Raw data'!$C$1:$R$1=Charts!$B$9,'Raw data'!$C$2:$R$90))))</f>
        <v>12664</v>
      </c>
      <c r="F30" s="42">
        <f t="shared" ref="F30:F45" si="1">D30-E30</f>
        <v>-532</v>
      </c>
      <c r="G30" s="35"/>
      <c r="H30" s="35"/>
      <c r="I30" s="35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</row>
    <row r="31" spans="1:36" ht="15.5" x14ac:dyDescent="0.35">
      <c r="A31" s="34"/>
      <c r="B31" s="40"/>
      <c r="C31" s="41">
        <v>2001</v>
      </c>
      <c r="D31" s="42" cm="1">
        <f t="array" ref="D31">SUM(IF('Raw data'!$A$2:$A$90=Charts!$C31,IF('Raw data'!$B$2:$B$90=Charts!$D$10,IF('Raw data'!$C$1:$R$1=Charts!$B$9,'Raw data'!$C$2:$R$90))))</f>
        <v>12164</v>
      </c>
      <c r="E31" s="42" cm="1">
        <f t="array" ref="E31">SUM(IF('Raw data'!$A$2:$A$90=Charts!$C31,IF('Raw data'!$B$2:$B$90=Charts!$E$10,IF('Raw data'!$C$1:$R$1=Charts!$B$9,'Raw data'!$C$2:$R$90))))</f>
        <v>12645</v>
      </c>
      <c r="F31" s="42">
        <f t="shared" si="1"/>
        <v>-481</v>
      </c>
      <c r="G31" s="35"/>
      <c r="H31" s="35"/>
      <c r="I31" s="35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</row>
    <row r="32" spans="1:36" ht="15.5" x14ac:dyDescent="0.35">
      <c r="A32" s="34"/>
      <c r="B32" s="40"/>
      <c r="C32" s="41">
        <v>2002</v>
      </c>
      <c r="D32" s="42" cm="1">
        <f t="array" ref="D32">SUM(IF('Raw data'!$A$2:$A$90=Charts!$C32,IF('Raw data'!$B$2:$B$90=Charts!$D$10,IF('Raw data'!$C$1:$R$1=Charts!$B$9,'Raw data'!$C$2:$R$90))))</f>
        <v>11716</v>
      </c>
      <c r="E32" s="42" cm="1">
        <f t="array" ref="E32">SUM(IF('Raw data'!$A$2:$A$90=Charts!$C32,IF('Raw data'!$B$2:$B$90=Charts!$E$10,IF('Raw data'!$C$1:$R$1=Charts!$B$9,'Raw data'!$C$2:$R$90))))</f>
        <v>12721</v>
      </c>
      <c r="F32" s="42">
        <f t="shared" si="1"/>
        <v>-1005</v>
      </c>
      <c r="G32" s="35"/>
      <c r="H32" s="35"/>
      <c r="I32" s="35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</row>
    <row r="33" spans="1:36" ht="15.5" x14ac:dyDescent="0.35">
      <c r="A33" s="34"/>
      <c r="B33" s="40"/>
      <c r="C33" s="41">
        <v>2003</v>
      </c>
      <c r="D33" s="42" cm="1">
        <f t="array" ref="D33">SUM(IF('Raw data'!$A$2:$A$90=Charts!$C33,IF('Raw data'!$B$2:$B$90=Charts!$D$10,IF('Raw data'!$C$1:$R$1=Charts!$B$9,'Raw data'!$C$2:$R$90))))</f>
        <v>12463</v>
      </c>
      <c r="E33" s="42" cm="1">
        <f t="array" ref="E33">SUM(IF('Raw data'!$A$2:$A$90=Charts!$C33,IF('Raw data'!$B$2:$B$90=Charts!$E$10,IF('Raw data'!$C$1:$R$1=Charts!$B$9,'Raw data'!$C$2:$R$90))))</f>
        <v>12823</v>
      </c>
      <c r="F33" s="42">
        <f t="shared" si="1"/>
        <v>-360</v>
      </c>
      <c r="G33" s="35"/>
      <c r="H33" s="35"/>
      <c r="I33" s="35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</row>
    <row r="34" spans="1:36" ht="15.5" x14ac:dyDescent="0.35">
      <c r="A34" s="34"/>
      <c r="B34" s="40"/>
      <c r="C34" s="41">
        <v>2004</v>
      </c>
      <c r="D34" s="42" cm="1">
        <f t="array" ref="D34">SUM(IF('Raw data'!$A$2:$A$90=Charts!$C34,IF('Raw data'!$B$2:$B$90=Charts!$D$10,IF('Raw data'!$C$1:$R$1=Charts!$B$9,'Raw data'!$C$2:$R$90))))</f>
        <v>13082</v>
      </c>
      <c r="E34" s="42" cm="1">
        <f t="array" ref="E34">SUM(IF('Raw data'!$A$2:$A$90=Charts!$C34,IF('Raw data'!$B$2:$B$90=Charts!$E$10,IF('Raw data'!$C$1:$R$1=Charts!$B$9,'Raw data'!$C$2:$R$90))))</f>
        <v>12230</v>
      </c>
      <c r="F34" s="42">
        <f t="shared" si="1"/>
        <v>852</v>
      </c>
      <c r="G34" s="35"/>
      <c r="H34" s="35"/>
      <c r="I34" s="35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</row>
    <row r="35" spans="1:36" ht="15.5" x14ac:dyDescent="0.35">
      <c r="A35" s="34"/>
      <c r="B35" s="40"/>
      <c r="C35" s="41">
        <v>2005</v>
      </c>
      <c r="D35" s="42" cm="1">
        <f t="array" ref="D35">SUM(IF('Raw data'!$A$2:$A$90=Charts!$C35,IF('Raw data'!$B$2:$B$90=Charts!$D$10,IF('Raw data'!$C$1:$R$1=Charts!$B$9,'Raw data'!$C$2:$R$90))))</f>
        <v>13084</v>
      </c>
      <c r="E35" s="42" cm="1">
        <f t="array" ref="E35">SUM(IF('Raw data'!$A$2:$A$90=Charts!$C35,IF('Raw data'!$B$2:$B$90=Charts!$E$10,IF('Raw data'!$C$1:$R$1=Charts!$B$9,'Raw data'!$C$2:$R$90))))</f>
        <v>12364</v>
      </c>
      <c r="F35" s="42">
        <f t="shared" si="1"/>
        <v>720</v>
      </c>
      <c r="G35" s="35"/>
      <c r="H35" s="35"/>
      <c r="I35" s="35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</row>
    <row r="36" spans="1:36" ht="15.5" x14ac:dyDescent="0.35">
      <c r="A36" s="34"/>
      <c r="B36" s="40"/>
      <c r="C36" s="41">
        <v>2006</v>
      </c>
      <c r="D36" s="42" cm="1">
        <f t="array" ref="D36">SUM(IF('Raw data'!$A$2:$A$90=Charts!$C36,IF('Raw data'!$B$2:$B$90=Charts!$D$10,IF('Raw data'!$C$1:$R$1=Charts!$B$9,'Raw data'!$C$2:$R$90))))</f>
        <v>13249</v>
      </c>
      <c r="E36" s="42" cm="1">
        <f t="array" ref="E36">SUM(IF('Raw data'!$A$2:$A$90=Charts!$C36,IF('Raw data'!$B$2:$B$90=Charts!$E$10,IF('Raw data'!$C$1:$R$1=Charts!$B$9,'Raw data'!$C$2:$R$90))))</f>
        <v>11898</v>
      </c>
      <c r="F36" s="42">
        <f t="shared" si="1"/>
        <v>1351</v>
      </c>
      <c r="G36" s="35"/>
      <c r="H36" s="35"/>
      <c r="I36" s="35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</row>
    <row r="37" spans="1:36" ht="15.5" x14ac:dyDescent="0.35">
      <c r="A37" s="34"/>
      <c r="B37" s="40"/>
      <c r="C37" s="41">
        <v>2007</v>
      </c>
      <c r="D37" s="42" cm="1">
        <f t="array" ref="D37">SUM(IF('Raw data'!$A$2:$A$90=Charts!$C37,IF('Raw data'!$B$2:$B$90=Charts!$D$10,IF('Raw data'!$C$1:$R$1=Charts!$B$9,'Raw data'!$C$2:$R$90))))</f>
        <v>13503</v>
      </c>
      <c r="E37" s="42" cm="1">
        <f t="array" ref="E37">SUM(IF('Raw data'!$A$2:$A$90=Charts!$C37,IF('Raw data'!$B$2:$B$90=Charts!$E$10,IF('Raw data'!$C$1:$R$1=Charts!$B$9,'Raw data'!$C$2:$R$90))))</f>
        <v>12123</v>
      </c>
      <c r="F37" s="42">
        <f t="shared" si="1"/>
        <v>1380</v>
      </c>
      <c r="G37" s="35"/>
      <c r="H37" s="35"/>
      <c r="I37" s="35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</row>
    <row r="38" spans="1:36" ht="15.5" x14ac:dyDescent="0.35">
      <c r="A38" s="34"/>
      <c r="B38" s="40"/>
      <c r="C38" s="41">
        <v>2008</v>
      </c>
      <c r="D38" s="42" cm="1">
        <f t="array" ref="D38">SUM(IF('Raw data'!$A$2:$A$90=Charts!$C38,IF('Raw data'!$B$2:$B$90=Charts!$D$10,IF('Raw data'!$C$1:$R$1=Charts!$B$9,'Raw data'!$C$2:$R$90))))</f>
        <v>13963</v>
      </c>
      <c r="E38" s="42" cm="1">
        <f t="array" ref="E38">SUM(IF('Raw data'!$A$2:$A$90=Charts!$C38,IF('Raw data'!$B$2:$B$90=Charts!$E$10,IF('Raw data'!$C$1:$R$1=Charts!$B$9,'Raw data'!$C$2:$R$90))))</f>
        <v>12306</v>
      </c>
      <c r="F38" s="42">
        <f t="shared" si="1"/>
        <v>1657</v>
      </c>
      <c r="G38" s="35"/>
      <c r="H38" s="35"/>
      <c r="I38" s="35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</row>
    <row r="39" spans="1:36" ht="13.5" customHeight="1" x14ac:dyDescent="0.35">
      <c r="A39" s="34"/>
      <c r="B39" s="40"/>
      <c r="C39" s="41">
        <v>2009</v>
      </c>
      <c r="D39" s="42" cm="1">
        <f t="array" ref="D39">SUM(IF('Raw data'!$A$2:$A$90=Charts!$C39,IF('Raw data'!$B$2:$B$90=Charts!$D$10,IF('Raw data'!$C$1:$R$1=Charts!$B$9,'Raw data'!$C$2:$R$90))))</f>
        <v>13829</v>
      </c>
      <c r="E39" s="42" cm="1">
        <f t="array" ref="E39">SUM(IF('Raw data'!$A$2:$A$90=Charts!$C39,IF('Raw data'!$B$2:$B$90=Charts!$E$10,IF('Raw data'!$C$1:$R$1=Charts!$B$9,'Raw data'!$C$2:$R$90))))</f>
        <v>11886</v>
      </c>
      <c r="F39" s="42">
        <f t="shared" si="1"/>
        <v>1943</v>
      </c>
      <c r="G39" s="35"/>
      <c r="H39" s="35"/>
      <c r="I39" s="35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</row>
    <row r="40" spans="1:36" ht="15.5" x14ac:dyDescent="0.35">
      <c r="A40" s="34"/>
      <c r="B40" s="40"/>
      <c r="C40" s="41">
        <v>2010</v>
      </c>
      <c r="D40" s="42" cm="1">
        <f t="array" ref="D40">SUM(IF('Raw data'!$A$2:$A$90=Charts!$C40,IF('Raw data'!$B$2:$B$90=Charts!$D$10,IF('Raw data'!$C$1:$R$1=Charts!$B$9,'Raw data'!$C$2:$R$90))))</f>
        <v>13797</v>
      </c>
      <c r="E40" s="42" cm="1">
        <f t="array" ref="E40">SUM(IF('Raw data'!$A$2:$A$90=Charts!$C40,IF('Raw data'!$B$2:$B$90=Charts!$E$10,IF('Raw data'!$C$1:$R$1=Charts!$B$9,'Raw data'!$C$2:$R$90))))</f>
        <v>11508</v>
      </c>
      <c r="F40" s="42">
        <f t="shared" si="1"/>
        <v>2289</v>
      </c>
      <c r="G40" s="35"/>
      <c r="H40" s="35"/>
      <c r="I40" s="35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</row>
    <row r="41" spans="1:36" ht="15.5" x14ac:dyDescent="0.35">
      <c r="A41" s="34"/>
      <c r="B41" s="40"/>
      <c r="C41" s="41">
        <v>2011</v>
      </c>
      <c r="D41" s="42" cm="1">
        <f t="array" ref="D41">SUM(IF('Raw data'!$A$2:$A$90=Charts!$C41,IF('Raw data'!$B$2:$B$90=Charts!$D$10,IF('Raw data'!$C$1:$R$1=Charts!$B$9,'Raw data'!$C$2:$R$90))))</f>
        <v>13794</v>
      </c>
      <c r="E41" s="42" cm="1">
        <f t="array" ref="E41">SUM(IF('Raw data'!$A$2:$A$90=Charts!$C41,IF('Raw data'!$B$2:$B$90=Charts!$E$10,IF('Raw data'!$C$1:$R$1=Charts!$B$9,'Raw data'!$C$2:$R$90))))</f>
        <v>11676</v>
      </c>
      <c r="F41" s="42">
        <f t="shared" si="1"/>
        <v>2118</v>
      </c>
      <c r="G41" s="35"/>
      <c r="H41" s="35"/>
      <c r="I41" s="35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</row>
    <row r="42" spans="1:36" ht="15.5" x14ac:dyDescent="0.35">
      <c r="A42" s="34"/>
      <c r="B42" s="40"/>
      <c r="C42" s="41">
        <v>2012</v>
      </c>
      <c r="D42" s="42" cm="1">
        <f t="array" ref="D42">SUM(IF('Raw data'!$A$2:$A$90=Charts!$C42,IF('Raw data'!$B$2:$B$90=Charts!$D$10,IF('Raw data'!$C$1:$R$1=Charts!$B$9,'Raw data'!$C$2:$R$90))))</f>
        <v>13681</v>
      </c>
      <c r="E42" s="42" cm="1">
        <f t="array" ref="E42">SUM(IF('Raw data'!$A$2:$A$90=Charts!$C42,IF('Raw data'!$B$2:$B$90=Charts!$E$10,IF('Raw data'!$C$1:$R$1=Charts!$B$9,'Raw data'!$C$2:$R$90))))</f>
        <v>11903</v>
      </c>
      <c r="F42" s="42">
        <f t="shared" si="1"/>
        <v>1778</v>
      </c>
      <c r="G42" s="35"/>
      <c r="H42" s="35"/>
      <c r="I42" s="35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</row>
    <row r="43" spans="1:36" ht="15.5" x14ac:dyDescent="0.35">
      <c r="A43" s="34"/>
      <c r="B43" s="40"/>
      <c r="C43" s="41">
        <v>2013</v>
      </c>
      <c r="D43" s="42" cm="1">
        <f t="array" ref="D43">SUM(IF('Raw data'!$A$2:$A$90=Charts!$C43,IF('Raw data'!$B$2:$B$90=Charts!$D$10,IF('Raw data'!$C$1:$R$1=Charts!$B$9,'Raw data'!$C$2:$R$90))))</f>
        <v>13317</v>
      </c>
      <c r="E43" s="42" cm="1">
        <f t="array" ref="E43">SUM(IF('Raw data'!$A$2:$A$90=Charts!$C43,IF('Raw data'!$B$2:$B$90=Charts!$E$10,IF('Raw data'!$C$1:$R$1=Charts!$B$9,'Raw data'!$C$2:$R$90))))</f>
        <v>12125</v>
      </c>
      <c r="F43" s="42">
        <f t="shared" si="1"/>
        <v>1192</v>
      </c>
      <c r="G43" s="35"/>
      <c r="H43" s="35"/>
      <c r="I43" s="35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</row>
    <row r="44" spans="1:36" ht="15.5" x14ac:dyDescent="0.35">
      <c r="A44" s="34"/>
      <c r="B44" s="40"/>
      <c r="C44" s="41">
        <v>2014</v>
      </c>
      <c r="D44" s="42" cm="1">
        <f t="array" ref="D44">SUM(IF('Raw data'!$A$2:$A$90=Charts!$C44,IF('Raw data'!$B$2:$B$90=Charts!$D$10,IF('Raw data'!$C$1:$R$1=Charts!$B$9,'Raw data'!$C$2:$R$90))))</f>
        <v>13210</v>
      </c>
      <c r="E44" s="42" cm="1">
        <f t="array" ref="E44">SUM(IF('Raw data'!$A$2:$A$90=Charts!$C44,IF('Raw data'!$B$2:$B$90=Charts!$E$10,IF('Raw data'!$C$1:$R$1=Charts!$B$9,'Raw data'!$C$2:$R$90))))</f>
        <v>12002</v>
      </c>
      <c r="F44" s="42">
        <f t="shared" si="1"/>
        <v>1208</v>
      </c>
      <c r="G44" s="35"/>
      <c r="H44" s="35"/>
      <c r="I44" s="35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</row>
    <row r="45" spans="1:36" ht="15.5" x14ac:dyDescent="0.35">
      <c r="A45" s="34"/>
      <c r="B45" s="31"/>
      <c r="C45" s="43">
        <v>2015</v>
      </c>
      <c r="D45" s="42" cm="1">
        <f t="array" ref="D45">SUM(IF('Raw data'!$A$2:$A$90=Charts!$C45,IF('Raw data'!$B$2:$B$90=Charts!$D$10,IF('Raw data'!$C$1:$R$1=Charts!$B$9,'Raw data'!$C$2:$R$90))))</f>
        <v>13202</v>
      </c>
      <c r="E45" s="42" cm="1">
        <f t="array" ref="E45">SUM(IF('Raw data'!$A$2:$A$90=Charts!$C45,IF('Raw data'!$B$2:$B$90=Charts!$E$10,IF('Raw data'!$C$1:$R$1=Charts!$B$9,'Raw data'!$C$2:$R$90))))</f>
        <v>12259</v>
      </c>
      <c r="F45" s="42">
        <f t="shared" si="1"/>
        <v>943</v>
      </c>
      <c r="G45" s="35"/>
      <c r="H45" s="35"/>
      <c r="I45" s="35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</row>
    <row r="46" spans="1:36" ht="15.5" x14ac:dyDescent="0.35">
      <c r="A46" s="34"/>
      <c r="B46" s="31"/>
      <c r="C46" s="44">
        <v>2016</v>
      </c>
      <c r="D46" s="42" cm="1">
        <f t="array" ref="D46">SUM(IF('Raw data'!$A$2:$A$90=Charts!$C46,IF('Raw data'!$B$2:$B$90=Charts!$D$10,IF('Raw data'!$C$1:$R$1=Charts!$B$9,'Raw data'!$C$2:$R$90))))</f>
        <v>13183</v>
      </c>
      <c r="E46" s="42" cm="1">
        <f t="array" ref="E46">SUM(IF('Raw data'!$A$2:$A$90=Charts!$C46,IF('Raw data'!$B$2:$B$90=Charts!$E$10,IF('Raw data'!$C$1:$R$1=Charts!$B$9,'Raw data'!$C$2:$R$90))))</f>
        <v>12333</v>
      </c>
      <c r="F46" s="42">
        <f>D46-E46</f>
        <v>850</v>
      </c>
      <c r="G46" s="35"/>
      <c r="H46" s="35"/>
      <c r="I46" s="35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</row>
    <row r="47" spans="1:36" ht="15.5" x14ac:dyDescent="0.35">
      <c r="A47" s="34"/>
      <c r="B47" s="31"/>
      <c r="C47" s="44">
        <v>2017</v>
      </c>
      <c r="D47" s="42" cm="1">
        <f t="array" ref="D47">SUM(IF('Raw data'!$A$2:$A$90=Charts!$C47,IF('Raw data'!$B$2:$B$90=Charts!$D$10,IF('Raw data'!$C$1:$R$1=Charts!$B$9,'Raw data'!$C$2:$R$90))))</f>
        <v>12757</v>
      </c>
      <c r="E47" s="42" cm="1">
        <f t="array" ref="E47">SUM(IF('Raw data'!$A$2:$A$90=Charts!$C47,IF('Raw data'!$B$2:$B$90=Charts!$E$10,IF('Raw data'!$C$1:$R$1=Charts!$B$9,'Raw data'!$C$2:$R$90))))</f>
        <v>12697</v>
      </c>
      <c r="F47" s="42">
        <f>D47-E47</f>
        <v>60</v>
      </c>
      <c r="G47" s="35"/>
      <c r="H47" s="35"/>
      <c r="I47" s="35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</row>
    <row r="48" spans="1:36" ht="15.5" x14ac:dyDescent="0.35">
      <c r="A48" s="34"/>
      <c r="B48" s="35"/>
      <c r="C48" s="44">
        <v>2018</v>
      </c>
      <c r="D48" s="42" cm="1">
        <f t="array" ref="D48">SUM(IF('Raw data'!$A$2:$A$90=Charts!$C48,IF('Raw data'!$B$2:$B$90=Charts!$D$10,IF('Raw data'!$C$1:$R$1=Charts!$B$9,'Raw data'!$C$2:$R$90))))</f>
        <v>12238</v>
      </c>
      <c r="E48" s="42" cm="1">
        <f t="array" ref="E48">SUM(IF('Raw data'!$A$2:$A$90=Charts!$C48,IF('Raw data'!$B$2:$B$90=Charts!$E$10,IF('Raw data'!$C$1:$R$1=Charts!$B$9,'Raw data'!$C$2:$R$90))))</f>
        <v>12930</v>
      </c>
      <c r="F48" s="42">
        <f t="shared" ref="F48:F55" si="2">D48-E48</f>
        <v>-692</v>
      </c>
      <c r="G48" s="35"/>
      <c r="H48" s="35"/>
      <c r="I48" s="35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</row>
    <row r="49" spans="1:36" ht="15.5" x14ac:dyDescent="0.35">
      <c r="A49" s="34"/>
      <c r="B49" s="35"/>
      <c r="C49" s="44">
        <v>2019</v>
      </c>
      <c r="D49" s="42" cm="1">
        <f t="array" ref="D49">SUM(IF('Raw data'!$A$2:$A$90=Charts!$C49,IF('Raw data'!$B$2:$B$90=Charts!$D$10,IF('Raw data'!$C$1:$R$1=Charts!$B$9,'Raw data'!$C$2:$R$90))))</f>
        <v>12306</v>
      </c>
      <c r="E49" s="42" cm="1">
        <f t="array" ref="E49">SUM(IF('Raw data'!$A$2:$A$90=Charts!$C49,IF('Raw data'!$B$2:$B$90=Charts!$E$10,IF('Raw data'!$C$1:$R$1=Charts!$B$9,'Raw data'!$C$2:$R$90))))</f>
        <v>12831</v>
      </c>
      <c r="F49" s="42">
        <f t="shared" si="2"/>
        <v>-525</v>
      </c>
      <c r="G49" s="35"/>
      <c r="H49" s="35"/>
      <c r="I49" s="35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</row>
    <row r="50" spans="1:36" ht="15.5" x14ac:dyDescent="0.35">
      <c r="A50" s="34"/>
      <c r="B50" s="35"/>
      <c r="C50" s="44">
        <v>2020</v>
      </c>
      <c r="D50" s="42" cm="1">
        <f t="array" ref="D50">SUM(IF('Raw data'!$A$2:$A$90=Charts!$C50,IF('Raw data'!$B$2:$B$90=Charts!$D$10,IF('Raw data'!$C$1:$R$1=Charts!$B$9,'Raw data'!$C$2:$R$90))))</f>
        <v>11736</v>
      </c>
      <c r="E50" s="42" cm="1">
        <f t="array" ref="E50">SUM(IF('Raw data'!$A$2:$A$90=Charts!$C50,IF('Raw data'!$B$2:$B$90=Charts!$E$10,IF('Raw data'!$C$1:$R$1=Charts!$B$9,'Raw data'!$C$2:$R$90))))</f>
        <v>14652</v>
      </c>
      <c r="F50" s="42">
        <f t="shared" si="2"/>
        <v>-2916</v>
      </c>
      <c r="G50" s="35"/>
      <c r="H50" s="35"/>
      <c r="I50" s="35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</row>
    <row r="51" spans="1:36" ht="15.5" x14ac:dyDescent="0.35">
      <c r="A51" s="34"/>
      <c r="B51" s="35"/>
      <c r="C51" s="44">
        <v>2021</v>
      </c>
      <c r="D51" s="42" cm="1">
        <f t="array" ref="D51">SUM(IF('Raw data'!$A$2:$A$90=Charts!$C51,IF('Raw data'!$B$2:$B$90=Charts!$D$10,IF('Raw data'!$C$1:$R$1=Charts!$B$9,'Raw data'!$C$2:$R$90))))</f>
        <v>12035</v>
      </c>
      <c r="E51" s="42" cm="1">
        <f t="array" ref="E51">SUM(IF('Raw data'!$A$2:$A$90=Charts!$C51,IF('Raw data'!$B$2:$B$90=Charts!$E$10,IF('Raw data'!$C$1:$R$1=Charts!$B$9,'Raw data'!$C$2:$R$90))))</f>
        <v>13985</v>
      </c>
      <c r="F51" s="42">
        <f t="shared" si="2"/>
        <v>-1950</v>
      </c>
      <c r="G51" s="35"/>
      <c r="H51" s="35"/>
      <c r="I51" s="35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</row>
    <row r="52" spans="1:36" ht="15.5" x14ac:dyDescent="0.35">
      <c r="A52" s="34"/>
      <c r="B52" s="35"/>
      <c r="C52" s="44">
        <v>2022</v>
      </c>
      <c r="D52" s="42" cm="1">
        <f t="array" ref="D52">SUM(IF('Raw data'!$A$2:$A$90=Charts!$C52,IF('Raw data'!$B$2:$B$90=Charts!$D$10,IF('Raw data'!$C$1:$R$1=Charts!$B$9,'Raw data'!$C$2:$R$90))))</f>
        <v>11754</v>
      </c>
      <c r="E52" s="42" cm="1">
        <f t="array" ref="E52">SUM(IF('Raw data'!$A$2:$A$90=Charts!$C52,IF('Raw data'!$B$2:$B$90=Charts!$E$10,IF('Raw data'!$C$1:$R$1=Charts!$B$9,'Raw data'!$C$2:$R$90))))</f>
        <v>14039</v>
      </c>
      <c r="F52" s="42">
        <f t="shared" si="2"/>
        <v>-2285</v>
      </c>
      <c r="G52" s="35"/>
      <c r="H52" s="35"/>
      <c r="I52" s="35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</row>
    <row r="53" spans="1:36" ht="15.5" x14ac:dyDescent="0.35">
      <c r="A53" s="34"/>
      <c r="B53" s="35"/>
      <c r="C53" s="44">
        <v>2023</v>
      </c>
      <c r="D53" s="42" cm="1">
        <f t="array" ref="D53">SUM(IF('Raw data'!$A$2:$A$90=Charts!$C53,IF('Raw data'!$B$2:$B$90=Charts!$D$10,IF('Raw data'!$C$1:$R$1=Charts!$B$9,'Raw data'!$C$2:$R$90))))</f>
        <v>11374</v>
      </c>
      <c r="E53" s="42" cm="1">
        <f t="array" ref="E53">SUM(IF('Raw data'!$A$2:$A$90=Charts!$C53,IF('Raw data'!$B$2:$B$90=Charts!$E$10,IF('Raw data'!$C$1:$R$1=Charts!$B$9,'Raw data'!$C$2:$R$90))))</f>
        <v>14341</v>
      </c>
      <c r="F53" s="42">
        <f t="shared" si="2"/>
        <v>-2967</v>
      </c>
      <c r="G53" s="35"/>
      <c r="H53" s="35"/>
      <c r="I53" s="35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</row>
    <row r="54" spans="1:36" ht="15.5" x14ac:dyDescent="0.35">
      <c r="A54" s="34"/>
      <c r="B54" s="35"/>
      <c r="C54" s="44">
        <v>2024</v>
      </c>
      <c r="D54" s="42" cm="1">
        <f t="array" ref="D54">SUM(IF('Raw data'!$A$2:$A$91=Charts!$C54,IF('Raw data'!$B$2:$B$91=Charts!$D$10,IF('Raw data'!$C$1:$R$1=Charts!$B$9,'Raw data'!$C$2:$R$91))))</f>
        <v>11754</v>
      </c>
      <c r="E54" s="42" cm="1">
        <f t="array" ref="E54">SUM(IF('Raw data'!$A$2:$A$91=Charts!$C54,IF('Raw data'!$B$2:$B$91=Charts!$E$10,IF('Raw data'!$C$1:$R$1=Charts!$B$9,'Raw data'!$C$2:$R$91))))</f>
        <v>13849</v>
      </c>
      <c r="F54" s="42">
        <f t="shared" si="2"/>
        <v>-2095</v>
      </c>
      <c r="G54" s="35"/>
      <c r="H54" s="35"/>
      <c r="I54" s="35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</row>
    <row r="55" spans="1:36" ht="15.5" x14ac:dyDescent="0.35">
      <c r="A55" s="34"/>
      <c r="B55" s="35"/>
      <c r="C55" s="44">
        <v>2025</v>
      </c>
      <c r="D55" s="42" cm="1">
        <f t="array" ref="D55">SUM(IF('Raw data'!$A$2:$A$92=Charts!$C55,IF('Raw data'!$B$2:$B$92=Charts!$D$10,IF('Raw data'!$C$1:$R$1=Charts!$B$9,'Raw data'!$C$2:$R$92))))</f>
        <v>11490</v>
      </c>
      <c r="E55" s="42" cm="1">
        <f t="array" ref="E55">SUM(IF('Raw data'!$A$2:$A$92=Charts!$C55,IF('Raw data'!$B$2:$B$92=Charts!$E$10,IF('Raw data'!$C$1:$R$1=Charts!$B$9,'Raw data'!$C$2:$R$92))))</f>
        <v>13788</v>
      </c>
      <c r="F55" s="42">
        <f t="shared" si="2"/>
        <v>-2298</v>
      </c>
      <c r="G55" s="35"/>
      <c r="H55" s="35"/>
      <c r="I55" s="35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</row>
    <row r="56" spans="1:36" x14ac:dyDescent="0.35">
      <c r="A56" s="34"/>
      <c r="B56" s="35"/>
      <c r="C56" s="38"/>
      <c r="D56" s="37"/>
      <c r="E56" s="37"/>
      <c r="F56" s="37"/>
      <c r="G56" s="35"/>
      <c r="H56" s="35"/>
      <c r="I56" s="35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</row>
    <row r="57" spans="1:36" ht="15.5" x14ac:dyDescent="0.35">
      <c r="A57" s="39" t="s">
        <v>82</v>
      </c>
      <c r="B57" s="120"/>
      <c r="C57" s="120"/>
      <c r="D57" s="120"/>
      <c r="E57" s="120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</row>
    <row r="58" spans="1:36" ht="15.5" x14ac:dyDescent="0.35">
      <c r="A58" s="138" t="s">
        <v>47</v>
      </c>
      <c r="B58" s="31"/>
      <c r="C58" s="31"/>
      <c r="D58" s="31"/>
      <c r="E58" s="31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</row>
    <row r="59" spans="1:36" ht="16" thickBot="1" x14ac:dyDescent="0.4">
      <c r="A59" s="127" t="s">
        <v>48</v>
      </c>
      <c r="B59" s="68"/>
      <c r="C59" s="68"/>
      <c r="D59" s="68"/>
      <c r="E59" s="68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33"/>
      <c r="AB59" s="33"/>
      <c r="AC59" s="33"/>
      <c r="AD59" s="33"/>
      <c r="AE59" s="33"/>
      <c r="AF59" s="33"/>
      <c r="AG59" s="33"/>
      <c r="AH59" s="33"/>
      <c r="AI59" s="33"/>
      <c r="AJ59" s="33"/>
    </row>
  </sheetData>
  <mergeCells count="1">
    <mergeCell ref="E5:G6"/>
  </mergeCells>
  <hyperlinks>
    <hyperlink ref="A58" r:id="rId1" xr:uid="{00000000-0004-0000-0100-000000000000}"/>
    <hyperlink ref="A59" r:id="rId2" xr:uid="{00000000-0004-0000-0100-000001000000}"/>
  </hyperlinks>
  <pageMargins left="0.70866141732283472" right="0.70866141732283472" top="0.74803149606299213" bottom="0.74803149606299213" header="0.31496062992125984" footer="0.31496062992125984"/>
  <pageSetup paperSize="9" scale="52" orientation="landscape" horizontalDpi="300" verticalDpi="300"/>
  <drawing r:id="rId3"/>
  <legacyDrawing r:id="rId4"/>
  <controls>
    <mc:AlternateContent xmlns:mc="http://schemas.openxmlformats.org/markup-compatibility/2006">
      <mc:Choice Requires="x14">
        <control shapeId="2049" r:id="rId5" name="ComboBox1">
          <controlPr defaultSize="0" autoLine="0" autoPict="0" linkedCell="B9" listFillRange="Area" r:id="rId6">
            <anchor moveWithCells="1">
              <from>
                <xdr:col>1</xdr:col>
                <xdr:colOff>31750</xdr:colOff>
                <xdr:row>4</xdr:row>
                <xdr:rowOff>44450</xdr:rowOff>
              </from>
              <to>
                <xdr:col>3</xdr:col>
                <xdr:colOff>596900</xdr:colOff>
                <xdr:row>4</xdr:row>
                <xdr:rowOff>317500</xdr:rowOff>
              </to>
            </anchor>
          </controlPr>
        </control>
      </mc:Choice>
      <mc:Fallback>
        <control shapeId="2049" r:id="rId5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AI97"/>
  <sheetViews>
    <sheetView workbookViewId="0">
      <pane ySplit="1" topLeftCell="A2" activePane="bottomLeft" state="frozen"/>
      <selection pane="bottomLeft" activeCell="E97" sqref="E97"/>
    </sheetView>
  </sheetViews>
  <sheetFormatPr defaultRowHeight="14.5" x14ac:dyDescent="0.35"/>
  <cols>
    <col min="1" max="1" width="9.08984375" style="3"/>
    <col min="3" max="3" width="13.453125" customWidth="1"/>
    <col min="4" max="4" width="11.90625" customWidth="1"/>
    <col min="5" max="5" width="13.36328125" customWidth="1"/>
    <col min="14" max="14" width="12.90625" customWidth="1"/>
    <col min="17" max="17" width="13" customWidth="1"/>
    <col min="18" max="18" width="10.54296875" customWidth="1"/>
  </cols>
  <sheetData>
    <row r="1" spans="1:18" s="5" customFormat="1" ht="20" x14ac:dyDescent="0.35">
      <c r="A1" s="4" t="s">
        <v>18</v>
      </c>
      <c r="B1" s="4" t="s">
        <v>19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</row>
    <row r="2" spans="1:18" x14ac:dyDescent="0.35">
      <c r="A2" s="1">
        <v>1981</v>
      </c>
      <c r="B2" s="1" t="s">
        <v>16</v>
      </c>
      <c r="C2" s="1">
        <v>17597</v>
      </c>
      <c r="D2" s="1">
        <v>13839</v>
      </c>
      <c r="E2" s="1">
        <v>2317</v>
      </c>
      <c r="F2" s="1">
        <v>1441</v>
      </c>
      <c r="G2" s="1">
        <v>1300</v>
      </c>
      <c r="H2" s="1">
        <v>1220</v>
      </c>
      <c r="I2" s="1">
        <v>634</v>
      </c>
      <c r="J2" s="1">
        <v>1118</v>
      </c>
      <c r="K2" s="1">
        <v>1376</v>
      </c>
      <c r="L2" s="1">
        <v>1269</v>
      </c>
      <c r="M2" s="1">
        <v>1729</v>
      </c>
      <c r="N2" s="1">
        <v>520</v>
      </c>
      <c r="O2" s="1">
        <v>949</v>
      </c>
      <c r="P2" s="1">
        <v>1231</v>
      </c>
      <c r="Q2" s="1">
        <v>1469</v>
      </c>
      <c r="R2" s="1">
        <v>1024</v>
      </c>
    </row>
    <row r="3" spans="1:18" x14ac:dyDescent="0.35">
      <c r="A3" s="1">
        <v>1982</v>
      </c>
      <c r="B3" s="1" t="s">
        <v>16</v>
      </c>
      <c r="C3" s="1">
        <v>17583</v>
      </c>
      <c r="D3" s="1">
        <v>13759</v>
      </c>
      <c r="E3" s="1">
        <v>2361</v>
      </c>
      <c r="F3" s="1">
        <v>1463</v>
      </c>
      <c r="G3" s="1">
        <v>1286</v>
      </c>
      <c r="H3" s="1">
        <v>1225</v>
      </c>
      <c r="I3" s="1">
        <v>654</v>
      </c>
      <c r="J3" s="1">
        <v>1109</v>
      </c>
      <c r="K3" s="1">
        <v>1443</v>
      </c>
      <c r="L3" s="1">
        <v>1232</v>
      </c>
      <c r="M3" s="1">
        <v>1691</v>
      </c>
      <c r="N3" s="1">
        <v>514</v>
      </c>
      <c r="O3" s="1">
        <v>918</v>
      </c>
      <c r="P3" s="1">
        <v>1292</v>
      </c>
      <c r="Q3" s="1">
        <v>1414</v>
      </c>
      <c r="R3" s="1">
        <v>981</v>
      </c>
    </row>
    <row r="4" spans="1:18" x14ac:dyDescent="0.35">
      <c r="A4" s="1">
        <v>1983</v>
      </c>
      <c r="B4" s="1" t="s">
        <v>16</v>
      </c>
      <c r="C4" s="1">
        <v>17829</v>
      </c>
      <c r="D4" s="1">
        <v>14030</v>
      </c>
      <c r="E4" s="1">
        <v>2258</v>
      </c>
      <c r="F4" s="1">
        <v>1541</v>
      </c>
      <c r="G4" s="1">
        <v>1362</v>
      </c>
      <c r="H4" s="1">
        <v>1209</v>
      </c>
      <c r="I4" s="1">
        <v>676</v>
      </c>
      <c r="J4" s="1">
        <v>1115</v>
      </c>
      <c r="K4" s="1">
        <v>1447</v>
      </c>
      <c r="L4" s="1">
        <v>1280</v>
      </c>
      <c r="M4" s="1">
        <v>1773</v>
      </c>
      <c r="N4" s="1">
        <v>504</v>
      </c>
      <c r="O4" s="1">
        <v>881</v>
      </c>
      <c r="P4" s="1">
        <v>1347</v>
      </c>
      <c r="Q4" s="1">
        <v>1494</v>
      </c>
      <c r="R4" s="1">
        <v>942</v>
      </c>
    </row>
    <row r="5" spans="1:18" x14ac:dyDescent="0.35">
      <c r="A5" s="1">
        <v>1984</v>
      </c>
      <c r="B5" s="1" t="s">
        <v>16</v>
      </c>
      <c r="C5" s="1">
        <v>18021</v>
      </c>
      <c r="D5" s="1">
        <v>14191</v>
      </c>
      <c r="E5" s="1">
        <v>2318</v>
      </c>
      <c r="F5" s="1">
        <v>1512</v>
      </c>
      <c r="G5" s="1">
        <v>1336</v>
      </c>
      <c r="H5" s="1">
        <v>1166</v>
      </c>
      <c r="I5" s="1">
        <v>648</v>
      </c>
      <c r="J5" s="1">
        <v>1126</v>
      </c>
      <c r="K5" s="1">
        <v>1546</v>
      </c>
      <c r="L5" s="1">
        <v>1255</v>
      </c>
      <c r="M5" s="1">
        <v>1807</v>
      </c>
      <c r="N5" s="1">
        <v>532</v>
      </c>
      <c r="O5" s="1">
        <v>890</v>
      </c>
      <c r="P5" s="1">
        <v>1386</v>
      </c>
      <c r="Q5" s="1">
        <v>1460</v>
      </c>
      <c r="R5" s="1">
        <v>1039</v>
      </c>
    </row>
    <row r="6" spans="1:18" x14ac:dyDescent="0.35">
      <c r="A6" s="1">
        <v>1985</v>
      </c>
      <c r="B6" s="1" t="s">
        <v>16</v>
      </c>
      <c r="C6" s="1">
        <v>18308</v>
      </c>
      <c r="D6" s="1">
        <v>14352</v>
      </c>
      <c r="E6" s="1">
        <v>2341</v>
      </c>
      <c r="F6" s="1">
        <v>1615</v>
      </c>
      <c r="G6" s="1">
        <v>1374</v>
      </c>
      <c r="H6" s="1">
        <v>1203</v>
      </c>
      <c r="I6" s="1">
        <v>696</v>
      </c>
      <c r="J6" s="1">
        <v>1150</v>
      </c>
      <c r="K6" s="1">
        <v>1534</v>
      </c>
      <c r="L6" s="1">
        <v>1294</v>
      </c>
      <c r="M6" s="1">
        <v>1836</v>
      </c>
      <c r="N6" s="1">
        <v>517</v>
      </c>
      <c r="O6" s="1">
        <v>913</v>
      </c>
      <c r="P6" s="1">
        <v>1335</v>
      </c>
      <c r="Q6" s="1">
        <v>1490</v>
      </c>
      <c r="R6" s="1">
        <v>1010</v>
      </c>
    </row>
    <row r="7" spans="1:18" x14ac:dyDescent="0.35">
      <c r="A7" s="1">
        <v>1986</v>
      </c>
      <c r="B7" s="1" t="s">
        <v>16</v>
      </c>
      <c r="C7" s="1">
        <v>18547</v>
      </c>
      <c r="D7" s="1">
        <v>14425</v>
      </c>
      <c r="E7" s="1">
        <v>2303</v>
      </c>
      <c r="F7" s="1">
        <v>1819</v>
      </c>
      <c r="G7" s="1">
        <v>1442</v>
      </c>
      <c r="H7" s="1">
        <v>1205</v>
      </c>
      <c r="I7" s="1">
        <v>729</v>
      </c>
      <c r="J7" s="1">
        <v>1095</v>
      </c>
      <c r="K7" s="1">
        <v>1565</v>
      </c>
      <c r="L7" s="1">
        <v>1292</v>
      </c>
      <c r="M7" s="1">
        <v>1805</v>
      </c>
      <c r="N7" s="1">
        <v>541</v>
      </c>
      <c r="O7" s="1">
        <v>905</v>
      </c>
      <c r="P7" s="1">
        <v>1326</v>
      </c>
      <c r="Q7" s="1">
        <v>1467</v>
      </c>
      <c r="R7" s="1">
        <v>1053</v>
      </c>
    </row>
    <row r="8" spans="1:18" x14ac:dyDescent="0.35">
      <c r="A8" s="1">
        <v>1987</v>
      </c>
      <c r="B8" s="1" t="s">
        <v>16</v>
      </c>
      <c r="C8" s="1">
        <v>18964</v>
      </c>
      <c r="D8" s="1">
        <v>14688</v>
      </c>
      <c r="E8" s="1">
        <v>2374</v>
      </c>
      <c r="F8" s="1">
        <v>1902</v>
      </c>
      <c r="G8" s="1">
        <v>1342</v>
      </c>
      <c r="H8" s="1">
        <v>1283</v>
      </c>
      <c r="I8" s="1">
        <v>725</v>
      </c>
      <c r="J8" s="1">
        <v>1151</v>
      </c>
      <c r="K8" s="1">
        <v>1567</v>
      </c>
      <c r="L8" s="1">
        <v>1287</v>
      </c>
      <c r="M8" s="1">
        <v>1908</v>
      </c>
      <c r="N8" s="1">
        <v>558</v>
      </c>
      <c r="O8" s="1">
        <v>903</v>
      </c>
      <c r="P8" s="1">
        <v>1406</v>
      </c>
      <c r="Q8" s="1">
        <v>1469</v>
      </c>
      <c r="R8" s="1">
        <v>1089</v>
      </c>
    </row>
    <row r="9" spans="1:18" x14ac:dyDescent="0.35">
      <c r="A9" s="1">
        <v>1988</v>
      </c>
      <c r="B9" s="1" t="s">
        <v>16</v>
      </c>
      <c r="C9" s="1">
        <v>19183</v>
      </c>
      <c r="D9" s="1">
        <v>14899</v>
      </c>
      <c r="E9" s="1">
        <v>2337</v>
      </c>
      <c r="F9" s="1">
        <v>1947</v>
      </c>
      <c r="G9" s="1">
        <v>1410</v>
      </c>
      <c r="H9" s="1">
        <v>1285</v>
      </c>
      <c r="I9" s="1">
        <v>768</v>
      </c>
      <c r="J9" s="1">
        <v>1170</v>
      </c>
      <c r="K9" s="1">
        <v>1600</v>
      </c>
      <c r="L9" s="1">
        <v>1285</v>
      </c>
      <c r="M9" s="1">
        <v>1926</v>
      </c>
      <c r="N9" s="1">
        <v>609</v>
      </c>
      <c r="O9" s="1">
        <v>968</v>
      </c>
      <c r="P9" s="1">
        <v>1375</v>
      </c>
      <c r="Q9" s="1">
        <v>1393</v>
      </c>
      <c r="R9" s="1">
        <v>1110</v>
      </c>
    </row>
    <row r="10" spans="1:18" x14ac:dyDescent="0.35">
      <c r="A10" s="1">
        <v>1989</v>
      </c>
      <c r="B10" s="1" t="s">
        <v>16</v>
      </c>
      <c r="C10" s="1">
        <v>19107</v>
      </c>
      <c r="D10" s="1">
        <v>15037</v>
      </c>
      <c r="E10" s="1">
        <v>2266</v>
      </c>
      <c r="F10" s="1">
        <v>1804</v>
      </c>
      <c r="G10" s="1">
        <v>1450</v>
      </c>
      <c r="H10" s="1">
        <v>1317</v>
      </c>
      <c r="I10" s="1">
        <v>775</v>
      </c>
      <c r="J10" s="1">
        <v>1165</v>
      </c>
      <c r="K10" s="1">
        <v>1558</v>
      </c>
      <c r="L10" s="1">
        <v>1244</v>
      </c>
      <c r="M10" s="1">
        <v>2009</v>
      </c>
      <c r="N10" s="1">
        <v>593</v>
      </c>
      <c r="O10" s="1">
        <v>968</v>
      </c>
      <c r="P10" s="1">
        <v>1362</v>
      </c>
      <c r="Q10" s="1">
        <v>1426</v>
      </c>
      <c r="R10" s="1">
        <v>1170</v>
      </c>
    </row>
    <row r="11" spans="1:18" x14ac:dyDescent="0.35">
      <c r="A11" s="1">
        <v>1990</v>
      </c>
      <c r="B11" s="1" t="s">
        <v>16</v>
      </c>
      <c r="C11" s="1">
        <v>19795</v>
      </c>
      <c r="D11" s="1">
        <v>15442</v>
      </c>
      <c r="E11" s="1">
        <v>2398</v>
      </c>
      <c r="F11" s="1">
        <v>1955</v>
      </c>
      <c r="G11" s="1">
        <v>1449</v>
      </c>
      <c r="H11" s="1">
        <v>1384</v>
      </c>
      <c r="I11" s="1">
        <v>738</v>
      </c>
      <c r="J11" s="1">
        <v>1186</v>
      </c>
      <c r="K11" s="1">
        <v>1548</v>
      </c>
      <c r="L11" s="1">
        <v>1310</v>
      </c>
      <c r="M11" s="1">
        <v>2139</v>
      </c>
      <c r="N11" s="1">
        <v>578</v>
      </c>
      <c r="O11" s="1">
        <v>973</v>
      </c>
      <c r="P11" s="1">
        <v>1498</v>
      </c>
      <c r="Q11" s="1">
        <v>1496</v>
      </c>
      <c r="R11" s="1">
        <v>1143</v>
      </c>
    </row>
    <row r="12" spans="1:18" x14ac:dyDescent="0.35">
      <c r="A12" s="1">
        <v>1991</v>
      </c>
      <c r="B12" s="1" t="s">
        <v>16</v>
      </c>
      <c r="C12" s="1">
        <v>19647</v>
      </c>
      <c r="D12" s="1">
        <v>15324</v>
      </c>
      <c r="E12" s="1">
        <v>2372</v>
      </c>
      <c r="F12" s="1">
        <v>1951</v>
      </c>
      <c r="G12" s="1">
        <v>1478</v>
      </c>
      <c r="H12" s="1">
        <v>1323</v>
      </c>
      <c r="I12" s="1">
        <v>729</v>
      </c>
      <c r="J12" s="1">
        <v>1244</v>
      </c>
      <c r="K12" s="1">
        <v>1625</v>
      </c>
      <c r="L12" s="1">
        <v>1301</v>
      </c>
      <c r="M12" s="1">
        <v>2029</v>
      </c>
      <c r="N12" s="1">
        <v>536</v>
      </c>
      <c r="O12" s="1">
        <v>991</v>
      </c>
      <c r="P12" s="1">
        <v>1385</v>
      </c>
      <c r="Q12" s="1">
        <v>1494</v>
      </c>
      <c r="R12" s="1">
        <v>1189</v>
      </c>
    </row>
    <row r="13" spans="1:18" x14ac:dyDescent="0.35">
      <c r="A13" s="1">
        <v>1992</v>
      </c>
      <c r="B13" s="1" t="s">
        <v>16</v>
      </c>
      <c r="C13" s="1">
        <v>18642</v>
      </c>
      <c r="D13" s="1">
        <v>14510</v>
      </c>
      <c r="E13" s="1">
        <v>2329</v>
      </c>
      <c r="F13" s="1">
        <v>1803</v>
      </c>
      <c r="G13" s="1">
        <v>1413</v>
      </c>
      <c r="H13" s="1">
        <v>1217</v>
      </c>
      <c r="I13" s="1">
        <v>722</v>
      </c>
      <c r="J13" s="1">
        <v>1206</v>
      </c>
      <c r="K13" s="1">
        <v>1541</v>
      </c>
      <c r="L13" s="1">
        <v>1252</v>
      </c>
      <c r="M13" s="1">
        <v>1936</v>
      </c>
      <c r="N13" s="1">
        <v>516</v>
      </c>
      <c r="O13" s="1">
        <v>961</v>
      </c>
      <c r="P13" s="1">
        <v>1290</v>
      </c>
      <c r="Q13" s="1">
        <v>1349</v>
      </c>
      <c r="R13" s="1">
        <v>1107</v>
      </c>
    </row>
    <row r="14" spans="1:18" x14ac:dyDescent="0.35">
      <c r="A14" s="1">
        <v>1993</v>
      </c>
      <c r="B14" s="1" t="s">
        <v>16</v>
      </c>
      <c r="C14" s="1">
        <v>18413</v>
      </c>
      <c r="D14" s="1">
        <v>14213</v>
      </c>
      <c r="E14" s="1">
        <v>2404</v>
      </c>
      <c r="F14" s="1">
        <v>1796</v>
      </c>
      <c r="G14" s="1">
        <v>1334</v>
      </c>
      <c r="H14" s="1">
        <v>1222</v>
      </c>
      <c r="I14" s="1">
        <v>720</v>
      </c>
      <c r="J14" s="1">
        <v>1208</v>
      </c>
      <c r="K14" s="1">
        <v>1515</v>
      </c>
      <c r="L14" s="1">
        <v>1197</v>
      </c>
      <c r="M14" s="1">
        <v>1897</v>
      </c>
      <c r="N14" s="1">
        <v>558</v>
      </c>
      <c r="O14" s="1">
        <v>946</v>
      </c>
      <c r="P14" s="1">
        <v>1249</v>
      </c>
      <c r="Q14" s="1">
        <v>1338</v>
      </c>
      <c r="R14" s="1">
        <v>1029</v>
      </c>
    </row>
    <row r="15" spans="1:18" x14ac:dyDescent="0.35">
      <c r="A15" s="1">
        <v>1994</v>
      </c>
      <c r="B15" s="1" t="s">
        <v>16</v>
      </c>
      <c r="C15" s="1">
        <v>17749</v>
      </c>
      <c r="D15" s="1">
        <v>13637</v>
      </c>
      <c r="E15" s="1">
        <v>2286</v>
      </c>
      <c r="F15" s="1">
        <v>1826</v>
      </c>
      <c r="G15" s="1">
        <v>1239</v>
      </c>
      <c r="H15" s="1">
        <v>1149</v>
      </c>
      <c r="I15" s="1">
        <v>679</v>
      </c>
      <c r="J15" s="1">
        <v>1185</v>
      </c>
      <c r="K15" s="1">
        <v>1429</v>
      </c>
      <c r="L15" s="1">
        <v>1202</v>
      </c>
      <c r="M15" s="1">
        <v>1862</v>
      </c>
      <c r="N15" s="1">
        <v>502</v>
      </c>
      <c r="O15" s="1">
        <v>892</v>
      </c>
      <c r="P15" s="1">
        <v>1184</v>
      </c>
      <c r="Q15" s="1">
        <v>1312</v>
      </c>
      <c r="R15" s="1">
        <v>1002</v>
      </c>
    </row>
    <row r="16" spans="1:18" x14ac:dyDescent="0.35">
      <c r="A16" s="1">
        <v>1995</v>
      </c>
      <c r="B16" s="1" t="s">
        <v>16</v>
      </c>
      <c r="C16" s="1">
        <v>17260</v>
      </c>
      <c r="D16" s="1">
        <v>13215</v>
      </c>
      <c r="E16" s="1">
        <v>2362</v>
      </c>
      <c r="F16" s="1">
        <v>1683</v>
      </c>
      <c r="G16" s="1">
        <v>1195</v>
      </c>
      <c r="H16" s="1">
        <v>1183</v>
      </c>
      <c r="I16" s="1">
        <v>704</v>
      </c>
      <c r="J16" s="1">
        <v>1233</v>
      </c>
      <c r="K16" s="1">
        <v>1397</v>
      </c>
      <c r="L16" s="1">
        <v>1114</v>
      </c>
      <c r="M16" s="1">
        <v>1684</v>
      </c>
      <c r="N16" s="1">
        <v>463</v>
      </c>
      <c r="O16" s="1">
        <v>874</v>
      </c>
      <c r="P16" s="1">
        <v>1142</v>
      </c>
      <c r="Q16" s="1">
        <v>1245</v>
      </c>
      <c r="R16" s="1">
        <v>981</v>
      </c>
    </row>
    <row r="17" spans="1:18" x14ac:dyDescent="0.35">
      <c r="A17" s="1">
        <v>1996</v>
      </c>
      <c r="B17" s="1" t="s">
        <v>16</v>
      </c>
      <c r="C17" s="1">
        <v>17424</v>
      </c>
      <c r="D17" s="1">
        <v>13391</v>
      </c>
      <c r="E17" s="1">
        <v>2263</v>
      </c>
      <c r="F17" s="1">
        <v>1770</v>
      </c>
      <c r="G17" s="1">
        <v>1227</v>
      </c>
      <c r="H17" s="1">
        <v>1138</v>
      </c>
      <c r="I17" s="1">
        <v>663</v>
      </c>
      <c r="J17" s="1">
        <v>1174</v>
      </c>
      <c r="K17" s="1">
        <v>1481</v>
      </c>
      <c r="L17" s="1">
        <v>1137</v>
      </c>
      <c r="M17" s="1">
        <v>1835</v>
      </c>
      <c r="N17" s="1">
        <v>527</v>
      </c>
      <c r="O17" s="1">
        <v>791</v>
      </c>
      <c r="P17" s="1">
        <v>1129</v>
      </c>
      <c r="Q17" s="1">
        <v>1228</v>
      </c>
      <c r="R17" s="1">
        <v>1061</v>
      </c>
    </row>
    <row r="18" spans="1:18" x14ac:dyDescent="0.35">
      <c r="A18" s="1">
        <v>1997</v>
      </c>
      <c r="B18" s="1" t="s">
        <v>16</v>
      </c>
      <c r="C18" s="1">
        <v>16894</v>
      </c>
      <c r="D18" s="7">
        <v>12980</v>
      </c>
      <c r="E18" s="1">
        <v>2192</v>
      </c>
      <c r="F18" s="1">
        <v>1722</v>
      </c>
      <c r="G18" s="1">
        <v>1132</v>
      </c>
      <c r="H18" s="1">
        <v>1068</v>
      </c>
      <c r="I18" s="1">
        <v>693</v>
      </c>
      <c r="J18" s="1">
        <v>1045</v>
      </c>
      <c r="K18" s="1">
        <v>1437</v>
      </c>
      <c r="L18" s="1">
        <v>1095</v>
      </c>
      <c r="M18" s="1">
        <v>1843</v>
      </c>
      <c r="N18" s="1">
        <v>530</v>
      </c>
      <c r="O18" s="1">
        <v>774</v>
      </c>
      <c r="P18" s="1">
        <v>1120</v>
      </c>
      <c r="Q18" s="1">
        <v>1222</v>
      </c>
      <c r="R18" s="1">
        <v>1021</v>
      </c>
    </row>
    <row r="19" spans="1:18" x14ac:dyDescent="0.35">
      <c r="A19" s="1">
        <v>1998</v>
      </c>
      <c r="B19" s="1" t="s">
        <v>16</v>
      </c>
      <c r="C19" s="1">
        <v>16685</v>
      </c>
      <c r="D19" s="7">
        <v>12856</v>
      </c>
      <c r="E19" s="1">
        <v>2204</v>
      </c>
      <c r="F19" s="1">
        <v>1625</v>
      </c>
      <c r="G19" s="1">
        <v>1168</v>
      </c>
      <c r="H19" s="1">
        <v>1108</v>
      </c>
      <c r="I19" s="1">
        <v>665</v>
      </c>
      <c r="J19" s="1">
        <v>1068</v>
      </c>
      <c r="K19" s="1">
        <v>1376</v>
      </c>
      <c r="L19" s="1">
        <v>1130</v>
      </c>
      <c r="M19" s="1">
        <v>1679</v>
      </c>
      <c r="N19" s="1">
        <v>530</v>
      </c>
      <c r="O19" s="1">
        <v>788</v>
      </c>
      <c r="P19" s="1">
        <v>1142</v>
      </c>
      <c r="Q19" s="1">
        <v>1199</v>
      </c>
      <c r="R19" s="1">
        <v>1003</v>
      </c>
    </row>
    <row r="20" spans="1:18" x14ac:dyDescent="0.35">
      <c r="A20" s="1">
        <v>1999</v>
      </c>
      <c r="B20" s="1" t="s">
        <v>16</v>
      </c>
      <c r="C20" s="1">
        <v>16226</v>
      </c>
      <c r="D20" s="7">
        <v>12577</v>
      </c>
      <c r="E20" s="1">
        <v>2121</v>
      </c>
      <c r="F20" s="1">
        <v>1528</v>
      </c>
      <c r="G20" s="1">
        <v>1132</v>
      </c>
      <c r="H20" s="1">
        <v>1074</v>
      </c>
      <c r="I20" s="1">
        <v>669</v>
      </c>
      <c r="J20" s="1">
        <v>1046</v>
      </c>
      <c r="K20" s="1">
        <v>1366</v>
      </c>
      <c r="L20" s="1">
        <v>1077</v>
      </c>
      <c r="M20" s="1">
        <v>1688</v>
      </c>
      <c r="N20" s="1">
        <v>514</v>
      </c>
      <c r="O20" s="1">
        <v>793</v>
      </c>
      <c r="P20" s="1">
        <v>1078</v>
      </c>
      <c r="Q20" s="1">
        <v>1218</v>
      </c>
      <c r="R20" s="1">
        <v>922</v>
      </c>
    </row>
    <row r="21" spans="1:18" x14ac:dyDescent="0.35">
      <c r="A21" s="1">
        <v>2000</v>
      </c>
      <c r="B21" s="1" t="s">
        <v>16</v>
      </c>
      <c r="C21" s="1">
        <v>15749</v>
      </c>
      <c r="D21" s="7">
        <v>12132</v>
      </c>
      <c r="E21" s="1">
        <v>2094</v>
      </c>
      <c r="F21" s="1">
        <v>1523</v>
      </c>
      <c r="G21" s="1">
        <v>1009</v>
      </c>
      <c r="H21" s="1">
        <v>1041</v>
      </c>
      <c r="I21" s="1">
        <v>592</v>
      </c>
      <c r="J21" s="1">
        <v>1052</v>
      </c>
      <c r="K21" s="1">
        <v>1338</v>
      </c>
      <c r="L21" s="1">
        <v>1131</v>
      </c>
      <c r="M21" s="1">
        <v>1593</v>
      </c>
      <c r="N21" s="1">
        <v>546</v>
      </c>
      <c r="O21" s="1">
        <v>757</v>
      </c>
      <c r="P21" s="1">
        <v>1039</v>
      </c>
      <c r="Q21" s="1">
        <v>1073</v>
      </c>
      <c r="R21" s="1">
        <v>961</v>
      </c>
    </row>
    <row r="22" spans="1:18" x14ac:dyDescent="0.35">
      <c r="A22" s="1">
        <v>2001</v>
      </c>
      <c r="B22" s="1" t="s">
        <v>16</v>
      </c>
      <c r="C22" s="1">
        <v>15644</v>
      </c>
      <c r="D22" s="7">
        <v>12164</v>
      </c>
      <c r="E22" s="1">
        <v>2083</v>
      </c>
      <c r="F22" s="1">
        <v>1397</v>
      </c>
      <c r="G22" s="1">
        <v>1056</v>
      </c>
      <c r="H22" s="1">
        <v>1012</v>
      </c>
      <c r="I22" s="1">
        <v>636</v>
      </c>
      <c r="J22" s="1">
        <v>1019</v>
      </c>
      <c r="K22" s="1">
        <v>1274</v>
      </c>
      <c r="L22" s="1">
        <v>1083</v>
      </c>
      <c r="M22" s="1">
        <v>1659</v>
      </c>
      <c r="N22" s="1">
        <v>503</v>
      </c>
      <c r="O22" s="1">
        <v>764</v>
      </c>
      <c r="P22" s="1">
        <v>1118</v>
      </c>
      <c r="Q22" s="1">
        <v>1122</v>
      </c>
      <c r="R22" s="1">
        <v>918</v>
      </c>
    </row>
    <row r="23" spans="1:18" x14ac:dyDescent="0.35">
      <c r="A23" s="1">
        <v>2002</v>
      </c>
      <c r="B23" s="1" t="s">
        <v>16</v>
      </c>
      <c r="C23" s="1">
        <v>15229</v>
      </c>
      <c r="D23" s="7">
        <v>11716</v>
      </c>
      <c r="E23" s="1">
        <v>2110</v>
      </c>
      <c r="F23" s="1">
        <v>1403</v>
      </c>
      <c r="G23" s="1">
        <v>1040</v>
      </c>
      <c r="H23" s="1">
        <v>1035</v>
      </c>
      <c r="I23" s="1">
        <v>573</v>
      </c>
      <c r="J23" s="1">
        <v>1017</v>
      </c>
      <c r="K23" s="1">
        <v>1216</v>
      </c>
      <c r="L23" s="1">
        <v>1065</v>
      </c>
      <c r="M23" s="1">
        <v>1562</v>
      </c>
      <c r="N23" s="1">
        <v>484</v>
      </c>
      <c r="O23" s="1">
        <v>715</v>
      </c>
      <c r="P23" s="1">
        <v>1053</v>
      </c>
      <c r="Q23" s="1">
        <v>1067</v>
      </c>
      <c r="R23" s="1">
        <v>889</v>
      </c>
    </row>
    <row r="24" spans="1:18" x14ac:dyDescent="0.35">
      <c r="A24" s="1">
        <v>2003</v>
      </c>
      <c r="B24" s="1" t="s">
        <v>16</v>
      </c>
      <c r="C24" s="1">
        <v>16155</v>
      </c>
      <c r="D24" s="7">
        <v>12463</v>
      </c>
      <c r="E24" s="1">
        <v>2143</v>
      </c>
      <c r="F24" s="1">
        <v>1549</v>
      </c>
      <c r="G24" s="1">
        <v>1092</v>
      </c>
      <c r="H24" s="1">
        <v>1104</v>
      </c>
      <c r="I24" s="1">
        <v>567</v>
      </c>
      <c r="J24" s="1">
        <v>1132</v>
      </c>
      <c r="K24" s="1">
        <v>1321</v>
      </c>
      <c r="L24" s="1">
        <v>1114</v>
      </c>
      <c r="M24" s="1">
        <v>1691</v>
      </c>
      <c r="N24" s="1">
        <v>510</v>
      </c>
      <c r="O24" s="1">
        <v>706</v>
      </c>
      <c r="P24" s="1">
        <v>1100</v>
      </c>
      <c r="Q24" s="1">
        <v>1142</v>
      </c>
      <c r="R24" s="1">
        <v>984</v>
      </c>
    </row>
    <row r="25" spans="1:18" x14ac:dyDescent="0.35">
      <c r="A25" s="1">
        <v>2004</v>
      </c>
      <c r="B25" s="1" t="s">
        <v>16</v>
      </c>
      <c r="C25" s="1">
        <v>16952</v>
      </c>
      <c r="D25" s="7">
        <v>13082</v>
      </c>
      <c r="E25" s="1">
        <v>2184</v>
      </c>
      <c r="F25" s="1">
        <v>1686</v>
      </c>
      <c r="G25" s="1">
        <v>1153</v>
      </c>
      <c r="H25" s="1">
        <v>1241</v>
      </c>
      <c r="I25" s="1">
        <v>600</v>
      </c>
      <c r="J25" s="1">
        <v>1104</v>
      </c>
      <c r="K25" s="1">
        <v>1328</v>
      </c>
      <c r="L25" s="1">
        <v>1163</v>
      </c>
      <c r="M25" s="1">
        <v>1758</v>
      </c>
      <c r="N25" s="1">
        <v>522</v>
      </c>
      <c r="O25" s="1">
        <v>817</v>
      </c>
      <c r="P25" s="1">
        <v>1197</v>
      </c>
      <c r="Q25" s="1">
        <v>1179</v>
      </c>
      <c r="R25" s="1">
        <v>1020</v>
      </c>
    </row>
    <row r="26" spans="1:18" x14ac:dyDescent="0.35">
      <c r="A26" s="1">
        <v>2005</v>
      </c>
      <c r="B26" s="1" t="s">
        <v>16</v>
      </c>
      <c r="C26" s="1">
        <v>17017</v>
      </c>
      <c r="D26" s="7">
        <v>13084</v>
      </c>
      <c r="E26" s="1">
        <v>2284</v>
      </c>
      <c r="F26" s="1">
        <v>1649</v>
      </c>
      <c r="G26" s="1">
        <v>1163</v>
      </c>
      <c r="H26" s="1">
        <v>1177</v>
      </c>
      <c r="I26" s="1">
        <v>655</v>
      </c>
      <c r="J26" s="1">
        <v>1123</v>
      </c>
      <c r="K26" s="1">
        <v>1401</v>
      </c>
      <c r="L26" s="1">
        <v>1244</v>
      </c>
      <c r="M26" s="1">
        <v>1801</v>
      </c>
      <c r="N26" s="1">
        <v>475</v>
      </c>
      <c r="O26" s="1">
        <v>803</v>
      </c>
      <c r="P26" s="1">
        <v>1114</v>
      </c>
      <c r="Q26" s="1">
        <v>1193</v>
      </c>
      <c r="R26" s="1">
        <v>935</v>
      </c>
    </row>
    <row r="27" spans="1:18" x14ac:dyDescent="0.35">
      <c r="A27" s="1">
        <v>2006</v>
      </c>
      <c r="B27" s="1" t="s">
        <v>16</v>
      </c>
      <c r="C27" s="1">
        <v>17219</v>
      </c>
      <c r="D27" s="7">
        <v>13249</v>
      </c>
      <c r="E27" s="1">
        <v>2315</v>
      </c>
      <c r="F27" s="1">
        <v>1655</v>
      </c>
      <c r="G27" s="1">
        <v>1173</v>
      </c>
      <c r="H27" s="1">
        <v>1205</v>
      </c>
      <c r="I27" s="1">
        <v>578</v>
      </c>
      <c r="J27" s="1">
        <v>1119</v>
      </c>
      <c r="K27" s="1">
        <v>1379</v>
      </c>
      <c r="L27" s="1">
        <v>1224</v>
      </c>
      <c r="M27" s="1">
        <v>1895</v>
      </c>
      <c r="N27" s="1">
        <v>488</v>
      </c>
      <c r="O27" s="1">
        <v>839</v>
      </c>
      <c r="P27" s="1">
        <v>1186</v>
      </c>
      <c r="Q27" s="1">
        <v>1136</v>
      </c>
      <c r="R27" s="1">
        <v>1027</v>
      </c>
    </row>
    <row r="28" spans="1:18" x14ac:dyDescent="0.35">
      <c r="A28" s="1">
        <v>2007</v>
      </c>
      <c r="B28" s="1" t="s">
        <v>16</v>
      </c>
      <c r="C28" s="1">
        <v>17535</v>
      </c>
      <c r="D28" s="7">
        <v>13503</v>
      </c>
      <c r="E28" s="1">
        <v>2338</v>
      </c>
      <c r="F28" s="1">
        <v>1694</v>
      </c>
      <c r="G28" s="1">
        <v>1273</v>
      </c>
      <c r="H28" s="1">
        <v>1209</v>
      </c>
      <c r="I28" s="1">
        <v>630</v>
      </c>
      <c r="J28" s="1">
        <v>1088</v>
      </c>
      <c r="K28" s="1">
        <v>1455</v>
      </c>
      <c r="L28" s="1">
        <v>1266</v>
      </c>
      <c r="M28" s="1">
        <v>1849</v>
      </c>
      <c r="N28" s="1">
        <v>531</v>
      </c>
      <c r="O28" s="1">
        <v>796</v>
      </c>
      <c r="P28" s="1">
        <v>1178</v>
      </c>
      <c r="Q28" s="1">
        <v>1257</v>
      </c>
      <c r="R28" s="1">
        <v>971</v>
      </c>
    </row>
    <row r="29" spans="1:18" x14ac:dyDescent="0.35">
      <c r="A29" s="2">
        <v>2008</v>
      </c>
      <c r="B29" s="1" t="s">
        <v>16</v>
      </c>
      <c r="C29" s="2">
        <v>18085</v>
      </c>
      <c r="D29" s="7">
        <v>13963</v>
      </c>
      <c r="E29" s="2">
        <v>2377</v>
      </c>
      <c r="F29" s="2">
        <v>1745</v>
      </c>
      <c r="G29" s="2">
        <v>1315</v>
      </c>
      <c r="H29" s="2">
        <v>1238</v>
      </c>
      <c r="I29" s="2">
        <v>642</v>
      </c>
      <c r="J29" s="2">
        <v>1159</v>
      </c>
      <c r="K29" s="2">
        <v>1487</v>
      </c>
      <c r="L29" s="2">
        <v>1322</v>
      </c>
      <c r="M29" s="2">
        <v>1943</v>
      </c>
      <c r="N29" s="2">
        <v>505</v>
      </c>
      <c r="O29" s="2">
        <v>876</v>
      </c>
      <c r="P29" s="2">
        <v>1255</v>
      </c>
      <c r="Q29" s="2">
        <v>1244</v>
      </c>
      <c r="R29" s="2">
        <v>977</v>
      </c>
    </row>
    <row r="30" spans="1:18" x14ac:dyDescent="0.35">
      <c r="A30" s="2">
        <v>2009</v>
      </c>
      <c r="B30" s="2" t="s">
        <v>16</v>
      </c>
      <c r="C30" s="1">
        <v>17868</v>
      </c>
      <c r="D30" s="7">
        <v>13829</v>
      </c>
      <c r="E30" s="1">
        <v>2312</v>
      </c>
      <c r="F30" s="1">
        <v>1727</v>
      </c>
      <c r="G30" s="1">
        <v>1213</v>
      </c>
      <c r="H30" s="1">
        <v>1202</v>
      </c>
      <c r="I30" s="1">
        <v>621</v>
      </c>
      <c r="J30" s="1">
        <v>1231</v>
      </c>
      <c r="K30" s="1">
        <v>1476</v>
      </c>
      <c r="L30" s="1">
        <v>1345</v>
      </c>
      <c r="M30" s="1">
        <v>1976</v>
      </c>
      <c r="N30" s="1">
        <v>517</v>
      </c>
      <c r="O30" s="1">
        <v>865</v>
      </c>
      <c r="P30" s="1">
        <v>1236</v>
      </c>
      <c r="Q30" s="1">
        <v>1169</v>
      </c>
      <c r="R30" s="1">
        <v>978</v>
      </c>
    </row>
    <row r="31" spans="1:18" x14ac:dyDescent="0.35">
      <c r="A31" s="2">
        <v>2010</v>
      </c>
      <c r="B31" s="2" t="s">
        <v>16</v>
      </c>
      <c r="C31" s="1">
        <v>17870</v>
      </c>
      <c r="D31" s="7">
        <v>13797</v>
      </c>
      <c r="E31" s="1">
        <v>2296</v>
      </c>
      <c r="F31" s="1">
        <v>1777</v>
      </c>
      <c r="G31" s="1">
        <v>1245</v>
      </c>
      <c r="H31" s="1">
        <v>1193</v>
      </c>
      <c r="I31" s="1">
        <v>679</v>
      </c>
      <c r="J31" s="1">
        <v>1140</v>
      </c>
      <c r="K31" s="1">
        <v>1518</v>
      </c>
      <c r="L31" s="1">
        <v>1358</v>
      </c>
      <c r="M31" s="1">
        <v>1992</v>
      </c>
      <c r="N31" s="1">
        <v>478</v>
      </c>
      <c r="O31" s="1">
        <v>849</v>
      </c>
      <c r="P31" s="1">
        <v>1208</v>
      </c>
      <c r="Q31" s="1">
        <v>1198</v>
      </c>
      <c r="R31" s="1">
        <v>939</v>
      </c>
    </row>
    <row r="32" spans="1:18" x14ac:dyDescent="0.35">
      <c r="A32" s="2">
        <v>2011</v>
      </c>
      <c r="B32" s="2" t="s">
        <v>16</v>
      </c>
      <c r="C32" s="1">
        <v>17873</v>
      </c>
      <c r="D32" s="7">
        <v>13794</v>
      </c>
      <c r="E32" s="1">
        <v>2344</v>
      </c>
      <c r="F32" s="1">
        <v>1735</v>
      </c>
      <c r="G32" s="1">
        <v>1172</v>
      </c>
      <c r="H32" s="1">
        <v>1283</v>
      </c>
      <c r="I32" s="1">
        <v>693</v>
      </c>
      <c r="J32" s="1">
        <v>1164</v>
      </c>
      <c r="K32" s="1">
        <v>1574</v>
      </c>
      <c r="L32" s="1">
        <v>1303</v>
      </c>
      <c r="M32" s="1">
        <v>1918</v>
      </c>
      <c r="N32" s="1">
        <v>438</v>
      </c>
      <c r="O32" s="1">
        <v>859</v>
      </c>
      <c r="P32" s="1">
        <v>1285</v>
      </c>
      <c r="Q32" s="1">
        <v>1116</v>
      </c>
      <c r="R32" s="1">
        <v>989</v>
      </c>
    </row>
    <row r="33" spans="1:35" x14ac:dyDescent="0.35">
      <c r="A33" s="2">
        <v>2012</v>
      </c>
      <c r="B33" s="1" t="s">
        <v>16</v>
      </c>
      <c r="C33" s="6">
        <v>17751</v>
      </c>
      <c r="D33" s="7">
        <v>13681</v>
      </c>
      <c r="E33" s="6">
        <v>2300</v>
      </c>
      <c r="F33" s="6">
        <v>1770</v>
      </c>
      <c r="G33" s="6">
        <v>1227</v>
      </c>
      <c r="H33" s="6">
        <v>1229</v>
      </c>
      <c r="I33" s="6">
        <v>682</v>
      </c>
      <c r="J33" s="6">
        <v>1121</v>
      </c>
      <c r="K33" s="6">
        <v>1584</v>
      </c>
      <c r="L33" s="6">
        <v>1305</v>
      </c>
      <c r="M33" s="6">
        <v>1857</v>
      </c>
      <c r="N33" s="6">
        <v>475</v>
      </c>
      <c r="O33" s="6">
        <v>835</v>
      </c>
      <c r="P33" s="6">
        <v>1242</v>
      </c>
      <c r="Q33" s="6">
        <v>1168</v>
      </c>
      <c r="R33" s="6">
        <v>956</v>
      </c>
    </row>
    <row r="34" spans="1:35" x14ac:dyDescent="0.35">
      <c r="A34" s="1">
        <v>2013</v>
      </c>
      <c r="B34" s="1" t="s">
        <v>16</v>
      </c>
      <c r="C34" s="7">
        <v>17288</v>
      </c>
      <c r="D34" s="7">
        <v>13317</v>
      </c>
      <c r="E34" s="7">
        <v>2254</v>
      </c>
      <c r="F34" s="7">
        <v>1717</v>
      </c>
      <c r="G34" s="7">
        <v>1210</v>
      </c>
      <c r="H34" s="7">
        <v>1182</v>
      </c>
      <c r="I34" s="7">
        <v>645</v>
      </c>
      <c r="J34" s="7">
        <v>1135</v>
      </c>
      <c r="K34" s="7">
        <v>1482</v>
      </c>
      <c r="L34" s="7">
        <v>1278</v>
      </c>
      <c r="M34" s="7">
        <v>1918</v>
      </c>
      <c r="N34" s="7">
        <v>427</v>
      </c>
      <c r="O34" s="7">
        <v>818</v>
      </c>
      <c r="P34" s="7">
        <v>1138</v>
      </c>
      <c r="Q34" s="7">
        <v>1142</v>
      </c>
      <c r="R34" s="7">
        <v>942</v>
      </c>
    </row>
    <row r="35" spans="1:35" x14ac:dyDescent="0.35">
      <c r="A35" s="1">
        <v>2014</v>
      </c>
      <c r="B35" s="1" t="s">
        <v>16</v>
      </c>
      <c r="C35" s="7">
        <v>17241</v>
      </c>
      <c r="D35" s="7">
        <v>13210</v>
      </c>
      <c r="E35" s="7">
        <v>2212</v>
      </c>
      <c r="F35" s="7">
        <v>1819</v>
      </c>
      <c r="G35" s="8">
        <v>1122</v>
      </c>
      <c r="H35" s="8">
        <v>1231</v>
      </c>
      <c r="I35" s="8">
        <v>600</v>
      </c>
      <c r="J35" s="8">
        <v>1085</v>
      </c>
      <c r="K35" s="8">
        <v>1497</v>
      </c>
      <c r="L35" s="8">
        <v>1304</v>
      </c>
      <c r="M35" s="8">
        <v>1869</v>
      </c>
      <c r="N35" s="8">
        <v>457</v>
      </c>
      <c r="O35" s="8">
        <v>837</v>
      </c>
      <c r="P35" s="8">
        <v>1206</v>
      </c>
      <c r="Q35" s="8">
        <v>1011</v>
      </c>
      <c r="R35" s="7">
        <v>991</v>
      </c>
    </row>
    <row r="36" spans="1:35" x14ac:dyDescent="0.35">
      <c r="A36" s="1">
        <v>2015</v>
      </c>
      <c r="B36" s="1" t="s">
        <v>16</v>
      </c>
      <c r="C36" s="7">
        <v>16982</v>
      </c>
      <c r="D36" s="7">
        <v>13202</v>
      </c>
      <c r="E36" s="7">
        <v>2115</v>
      </c>
      <c r="F36" s="7">
        <v>1665</v>
      </c>
      <c r="G36" s="1">
        <v>1197</v>
      </c>
      <c r="H36" s="1">
        <v>1269</v>
      </c>
      <c r="I36" s="1">
        <v>633</v>
      </c>
      <c r="J36" s="1">
        <v>1077</v>
      </c>
      <c r="K36" s="1">
        <v>1447</v>
      </c>
      <c r="L36" s="1">
        <v>1261</v>
      </c>
      <c r="M36" s="1">
        <v>1879</v>
      </c>
      <c r="N36" s="1">
        <v>426</v>
      </c>
      <c r="O36" s="1">
        <v>763</v>
      </c>
      <c r="P36" s="1">
        <v>1208</v>
      </c>
      <c r="Q36" s="1">
        <v>1076</v>
      </c>
      <c r="R36" s="1">
        <v>966</v>
      </c>
    </row>
    <row r="37" spans="1:35" ht="20" x14ac:dyDescent="0.35">
      <c r="A37" s="1">
        <v>2016</v>
      </c>
      <c r="B37" s="1" t="s">
        <v>16</v>
      </c>
      <c r="C37" s="7">
        <v>17039</v>
      </c>
      <c r="D37" s="7">
        <v>13183</v>
      </c>
      <c r="E37" s="7">
        <v>2156</v>
      </c>
      <c r="F37" s="7">
        <v>1700</v>
      </c>
      <c r="G37" s="1">
        <v>1207</v>
      </c>
      <c r="H37" s="1">
        <v>1226</v>
      </c>
      <c r="I37" s="1">
        <v>629</v>
      </c>
      <c r="J37" s="1">
        <v>1057</v>
      </c>
      <c r="K37" s="1">
        <v>1456</v>
      </c>
      <c r="L37" s="1">
        <v>1214</v>
      </c>
      <c r="M37" s="1">
        <v>1893</v>
      </c>
      <c r="N37" s="1">
        <v>482</v>
      </c>
      <c r="O37" s="1">
        <v>818</v>
      </c>
      <c r="P37" s="1">
        <v>1241</v>
      </c>
      <c r="Q37" s="1">
        <v>1000</v>
      </c>
      <c r="R37" s="1">
        <v>960</v>
      </c>
      <c r="S37" s="4" t="s">
        <v>0</v>
      </c>
      <c r="T37" s="4" t="s">
        <v>1</v>
      </c>
      <c r="U37" s="4" t="s">
        <v>2</v>
      </c>
      <c r="V37" s="4" t="s">
        <v>3</v>
      </c>
      <c r="W37" s="4" t="s">
        <v>4</v>
      </c>
      <c r="X37" s="4" t="s">
        <v>5</v>
      </c>
      <c r="Y37" s="4" t="s">
        <v>6</v>
      </c>
      <c r="Z37" s="4" t="s">
        <v>7</v>
      </c>
      <c r="AA37" s="4" t="s">
        <v>8</v>
      </c>
      <c r="AB37" s="4" t="s">
        <v>9</v>
      </c>
      <c r="AC37" s="4" t="s">
        <v>10</v>
      </c>
      <c r="AD37" s="4" t="s">
        <v>11</v>
      </c>
      <c r="AE37" s="4" t="s">
        <v>12</v>
      </c>
      <c r="AF37" s="4" t="s">
        <v>13</v>
      </c>
      <c r="AG37" s="4" t="s">
        <v>14</v>
      </c>
      <c r="AH37" s="4" t="s">
        <v>15</v>
      </c>
    </row>
    <row r="38" spans="1:35" x14ac:dyDescent="0.35">
      <c r="A38" s="1">
        <v>2017</v>
      </c>
      <c r="B38" s="2" t="s">
        <v>16</v>
      </c>
      <c r="C38" s="115">
        <v>16408</v>
      </c>
      <c r="D38" s="22">
        <v>12757</v>
      </c>
      <c r="E38" s="22">
        <v>2008</v>
      </c>
      <c r="F38" s="22">
        <v>1643</v>
      </c>
      <c r="G38" s="22">
        <v>1196</v>
      </c>
      <c r="H38" s="22">
        <v>1200</v>
      </c>
      <c r="I38" s="22">
        <v>612</v>
      </c>
      <c r="J38" s="22">
        <v>1065</v>
      </c>
      <c r="K38" s="22">
        <v>1334</v>
      </c>
      <c r="L38" s="22">
        <v>1198</v>
      </c>
      <c r="M38" s="22">
        <v>1802</v>
      </c>
      <c r="N38" s="22">
        <v>477</v>
      </c>
      <c r="O38" s="22">
        <v>763</v>
      </c>
      <c r="P38" s="22">
        <v>1104</v>
      </c>
      <c r="Q38" s="22">
        <v>1034</v>
      </c>
      <c r="R38" s="22">
        <v>972</v>
      </c>
      <c r="S38" s="9">
        <f>SUM(C45-C91)</f>
        <v>-2134</v>
      </c>
      <c r="T38" s="9">
        <f t="shared" ref="T38:AG38" si="0">SUM(D45-D91)</f>
        <v>-2095</v>
      </c>
      <c r="U38" s="9">
        <f t="shared" si="0"/>
        <v>521</v>
      </c>
      <c r="V38" s="9">
        <f t="shared" si="0"/>
        <v>-560</v>
      </c>
      <c r="W38" s="9">
        <f t="shared" si="0"/>
        <v>61</v>
      </c>
      <c r="X38" s="9">
        <f t="shared" si="0"/>
        <v>-258</v>
      </c>
      <c r="Y38" s="9">
        <f t="shared" si="0"/>
        <v>-557</v>
      </c>
      <c r="Z38" s="9">
        <f t="shared" si="0"/>
        <v>30</v>
      </c>
      <c r="AA38" s="9">
        <f t="shared" si="0"/>
        <v>-503</v>
      </c>
      <c r="AB38" s="9">
        <f t="shared" si="0"/>
        <v>97</v>
      </c>
      <c r="AC38" s="9">
        <f t="shared" si="0"/>
        <v>548</v>
      </c>
      <c r="AD38" s="9">
        <f t="shared" si="0"/>
        <v>-211</v>
      </c>
      <c r="AE38" s="9">
        <f t="shared" si="0"/>
        <v>-47</v>
      </c>
      <c r="AF38" s="9">
        <f t="shared" si="0"/>
        <v>-100</v>
      </c>
      <c r="AG38" s="9">
        <f t="shared" si="0"/>
        <v>-325</v>
      </c>
      <c r="AH38" s="9">
        <f>SUM(R45-R91)</f>
        <v>-830</v>
      </c>
      <c r="AI38" s="9"/>
    </row>
    <row r="39" spans="1:35" x14ac:dyDescent="0.35">
      <c r="A39" s="1">
        <v>2018</v>
      </c>
      <c r="B39" s="2" t="s">
        <v>16</v>
      </c>
      <c r="C39" s="22">
        <v>15888</v>
      </c>
      <c r="D39" s="22">
        <v>12238</v>
      </c>
      <c r="E39" s="22">
        <v>2033</v>
      </c>
      <c r="F39" s="22">
        <v>1617</v>
      </c>
      <c r="G39" s="22">
        <v>1082</v>
      </c>
      <c r="H39" s="22">
        <v>1112</v>
      </c>
      <c r="I39" s="22">
        <v>603</v>
      </c>
      <c r="J39" s="22">
        <v>988</v>
      </c>
      <c r="K39" s="22">
        <v>1421</v>
      </c>
      <c r="L39" s="22">
        <v>1153</v>
      </c>
      <c r="M39" s="22">
        <v>1715</v>
      </c>
      <c r="N39" s="22">
        <v>460</v>
      </c>
      <c r="O39" s="22">
        <v>764</v>
      </c>
      <c r="P39" s="22">
        <v>1056</v>
      </c>
      <c r="Q39" s="22">
        <v>995</v>
      </c>
      <c r="R39" s="22">
        <v>889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35">
      <c r="A40" s="1">
        <v>2019</v>
      </c>
      <c r="B40" s="2" t="s">
        <v>16</v>
      </c>
      <c r="C40" s="116">
        <v>15831</v>
      </c>
      <c r="D40" s="22">
        <v>12306</v>
      </c>
      <c r="E40" s="22">
        <v>1955</v>
      </c>
      <c r="F40" s="22">
        <v>1570</v>
      </c>
      <c r="G40" s="22">
        <v>1165</v>
      </c>
      <c r="H40" s="22">
        <v>1092</v>
      </c>
      <c r="I40" s="22">
        <v>617</v>
      </c>
      <c r="J40" s="22">
        <v>1030</v>
      </c>
      <c r="K40" s="22">
        <v>1333</v>
      </c>
      <c r="L40" s="22">
        <v>1186</v>
      </c>
      <c r="M40" s="22">
        <v>1744</v>
      </c>
      <c r="N40" s="22">
        <v>481</v>
      </c>
      <c r="O40" s="22">
        <v>724</v>
      </c>
      <c r="P40" s="22">
        <v>1020</v>
      </c>
      <c r="Q40" s="22">
        <v>1001</v>
      </c>
      <c r="R40" s="22">
        <v>913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35">
      <c r="A41" s="1">
        <v>2020</v>
      </c>
      <c r="B41" s="2" t="s">
        <v>16</v>
      </c>
      <c r="C41" s="116">
        <v>15109</v>
      </c>
      <c r="D41" s="22">
        <v>11736</v>
      </c>
      <c r="E41" s="22">
        <v>1893</v>
      </c>
      <c r="F41" s="22">
        <v>1480</v>
      </c>
      <c r="G41" s="22">
        <v>1084</v>
      </c>
      <c r="H41" s="22">
        <v>1071</v>
      </c>
      <c r="I41" s="22">
        <v>546</v>
      </c>
      <c r="J41" s="22">
        <v>920</v>
      </c>
      <c r="K41" s="22">
        <v>1287</v>
      </c>
      <c r="L41" s="22">
        <v>1100</v>
      </c>
      <c r="M41" s="22">
        <v>1747</v>
      </c>
      <c r="N41" s="22">
        <v>467</v>
      </c>
      <c r="O41" s="22">
        <v>694</v>
      </c>
      <c r="P41" s="22">
        <v>975</v>
      </c>
      <c r="Q41" s="22">
        <v>946</v>
      </c>
      <c r="R41" s="22">
        <v>899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35">
      <c r="A42" s="1">
        <v>2021</v>
      </c>
      <c r="B42" s="2" t="s">
        <v>16</v>
      </c>
      <c r="C42" s="7">
        <v>15403</v>
      </c>
      <c r="D42" s="22">
        <v>12035</v>
      </c>
      <c r="E42" s="22">
        <v>1945</v>
      </c>
      <c r="F42" s="22">
        <v>1423</v>
      </c>
      <c r="G42" s="22">
        <v>1053</v>
      </c>
      <c r="H42" s="22">
        <v>1081</v>
      </c>
      <c r="I42" s="22">
        <v>609</v>
      </c>
      <c r="J42" s="22">
        <v>976</v>
      </c>
      <c r="K42" s="22">
        <v>1269</v>
      </c>
      <c r="L42" s="22">
        <v>1149</v>
      </c>
      <c r="M42" s="22">
        <v>1796</v>
      </c>
      <c r="N42" s="22">
        <v>498</v>
      </c>
      <c r="O42" s="22">
        <v>730</v>
      </c>
      <c r="P42" s="22">
        <v>1008</v>
      </c>
      <c r="Q42" s="22">
        <v>1013</v>
      </c>
      <c r="R42" s="22">
        <v>853</v>
      </c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35">
      <c r="A43" s="1">
        <v>2022</v>
      </c>
      <c r="B43" s="2" t="s">
        <v>16</v>
      </c>
      <c r="C43" s="7">
        <v>15109</v>
      </c>
      <c r="D43" s="22">
        <v>11754</v>
      </c>
      <c r="E43" s="22">
        <v>1856</v>
      </c>
      <c r="F43" s="22">
        <v>1499</v>
      </c>
      <c r="G43" s="22">
        <v>1070</v>
      </c>
      <c r="H43" s="22">
        <v>1051</v>
      </c>
      <c r="I43" s="22">
        <v>585</v>
      </c>
      <c r="J43" s="22">
        <v>950</v>
      </c>
      <c r="K43" s="22">
        <v>1269</v>
      </c>
      <c r="L43" s="22">
        <v>1117</v>
      </c>
      <c r="M43" s="22">
        <v>1710</v>
      </c>
      <c r="N43" s="22">
        <v>475</v>
      </c>
      <c r="O43" s="22">
        <v>715</v>
      </c>
      <c r="P43" s="22">
        <v>979</v>
      </c>
      <c r="Q43" s="22">
        <v>1029</v>
      </c>
      <c r="R43" s="22">
        <v>804</v>
      </c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35">
      <c r="A44" s="1">
        <v>2023</v>
      </c>
      <c r="B44" s="2" t="s">
        <v>16</v>
      </c>
      <c r="C44" s="7">
        <v>14645</v>
      </c>
      <c r="D44" s="22">
        <v>11374</v>
      </c>
      <c r="E44" s="22">
        <v>1869</v>
      </c>
      <c r="F44" s="22">
        <v>1402</v>
      </c>
      <c r="G44" s="22">
        <v>1041</v>
      </c>
      <c r="H44" s="22">
        <v>962</v>
      </c>
      <c r="I44" s="22">
        <v>581</v>
      </c>
      <c r="J44" s="22">
        <v>916</v>
      </c>
      <c r="K44" s="22">
        <v>1237</v>
      </c>
      <c r="L44" s="22">
        <v>1120</v>
      </c>
      <c r="M44" s="22">
        <v>1726</v>
      </c>
      <c r="N44" s="22">
        <v>448</v>
      </c>
      <c r="O44" s="22">
        <v>632</v>
      </c>
      <c r="P44" s="22">
        <v>953</v>
      </c>
      <c r="Q44" s="22">
        <v>944</v>
      </c>
      <c r="R44" s="22">
        <v>814</v>
      </c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35">
      <c r="A45" s="1">
        <v>2024</v>
      </c>
      <c r="B45" s="2" t="s">
        <v>16</v>
      </c>
      <c r="C45" s="115">
        <v>15046</v>
      </c>
      <c r="D45" s="22">
        <v>11754</v>
      </c>
      <c r="E45" s="22">
        <v>1939</v>
      </c>
      <c r="F45" s="22">
        <v>1353</v>
      </c>
      <c r="G45" s="22">
        <v>1096</v>
      </c>
      <c r="H45" s="22">
        <v>994</v>
      </c>
      <c r="I45" s="22">
        <v>593</v>
      </c>
      <c r="J45" s="22">
        <v>963</v>
      </c>
      <c r="K45" s="22">
        <v>1113</v>
      </c>
      <c r="L45" s="22">
        <v>1097</v>
      </c>
      <c r="M45" s="22">
        <v>1925</v>
      </c>
      <c r="N45" s="22">
        <v>495</v>
      </c>
      <c r="O45" s="22">
        <v>685</v>
      </c>
      <c r="P45" s="22">
        <v>982</v>
      </c>
      <c r="Q45" s="22">
        <v>988</v>
      </c>
      <c r="R45" s="22">
        <v>823</v>
      </c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35">
      <c r="A46" s="1">
        <v>2025</v>
      </c>
      <c r="B46" s="2" t="s">
        <v>16</v>
      </c>
      <c r="C46" s="7">
        <v>14834</v>
      </c>
      <c r="D46" s="22">
        <v>11490</v>
      </c>
      <c r="E46" s="22">
        <v>1953</v>
      </c>
      <c r="F46" s="22">
        <v>1391</v>
      </c>
      <c r="G46" s="22">
        <v>1073</v>
      </c>
      <c r="H46" s="22">
        <v>947</v>
      </c>
      <c r="I46" s="22">
        <v>552</v>
      </c>
      <c r="J46" s="22">
        <v>966</v>
      </c>
      <c r="K46" s="22">
        <v>1073</v>
      </c>
      <c r="L46" s="22">
        <v>1185</v>
      </c>
      <c r="M46" s="22">
        <v>1921</v>
      </c>
      <c r="N46" s="22">
        <v>469</v>
      </c>
      <c r="O46" s="22">
        <v>625</v>
      </c>
      <c r="P46" s="22">
        <v>933</v>
      </c>
      <c r="Q46" s="22">
        <v>927</v>
      </c>
      <c r="R46" s="22">
        <v>819</v>
      </c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35">
      <c r="A47" s="1"/>
      <c r="B47" s="2"/>
      <c r="C47" s="7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35">
      <c r="A48" s="18">
        <v>1981</v>
      </c>
      <c r="B48" s="18" t="s">
        <v>17</v>
      </c>
      <c r="C48" s="134">
        <v>18959</v>
      </c>
      <c r="D48" s="134">
        <v>14458</v>
      </c>
      <c r="E48" s="134">
        <v>1818</v>
      </c>
      <c r="F48" s="134">
        <v>2683</v>
      </c>
      <c r="G48" s="134">
        <v>1380</v>
      </c>
      <c r="H48" s="134">
        <v>959</v>
      </c>
      <c r="I48" s="134">
        <v>1106</v>
      </c>
      <c r="J48" s="134">
        <v>1097</v>
      </c>
      <c r="K48" s="134">
        <v>2026</v>
      </c>
      <c r="L48" s="134">
        <v>1238</v>
      </c>
      <c r="M48" s="134">
        <v>1657</v>
      </c>
      <c r="N48" s="134">
        <v>649</v>
      </c>
      <c r="O48" s="134">
        <v>802</v>
      </c>
      <c r="P48" s="134">
        <v>949</v>
      </c>
      <c r="Q48" s="134">
        <v>1088</v>
      </c>
      <c r="R48" s="134">
        <v>1507</v>
      </c>
    </row>
    <row r="49" spans="1:22" x14ac:dyDescent="0.35">
      <c r="A49" s="18">
        <v>1982</v>
      </c>
      <c r="B49" s="18" t="s">
        <v>17</v>
      </c>
      <c r="C49" s="134">
        <v>19275</v>
      </c>
      <c r="D49" s="134">
        <v>14654</v>
      </c>
      <c r="E49" s="134">
        <v>1925</v>
      </c>
      <c r="F49" s="134">
        <v>2696</v>
      </c>
      <c r="G49" s="134">
        <v>1347</v>
      </c>
      <c r="H49" s="134">
        <v>953</v>
      </c>
      <c r="I49" s="134">
        <v>1200</v>
      </c>
      <c r="J49" s="134">
        <v>1136</v>
      </c>
      <c r="K49" s="134">
        <v>2019</v>
      </c>
      <c r="L49" s="134">
        <v>1170</v>
      </c>
      <c r="M49" s="134">
        <v>1650</v>
      </c>
      <c r="N49" s="134">
        <v>644</v>
      </c>
      <c r="O49" s="134">
        <v>840</v>
      </c>
      <c r="P49" s="134">
        <v>988</v>
      </c>
      <c r="Q49" s="134">
        <v>1132</v>
      </c>
      <c r="R49" s="134">
        <v>1575</v>
      </c>
      <c r="T49" s="11"/>
      <c r="V49" s="10"/>
    </row>
    <row r="50" spans="1:22" x14ac:dyDescent="0.35">
      <c r="A50" s="18">
        <v>1983</v>
      </c>
      <c r="B50" s="18" t="s">
        <v>17</v>
      </c>
      <c r="C50" s="134">
        <v>19086</v>
      </c>
      <c r="D50" s="134">
        <v>14577</v>
      </c>
      <c r="E50" s="134">
        <v>1966</v>
      </c>
      <c r="F50" s="134">
        <v>2543</v>
      </c>
      <c r="G50" s="134">
        <v>1321</v>
      </c>
      <c r="H50" s="134">
        <v>980</v>
      </c>
      <c r="I50" s="134">
        <v>1257</v>
      </c>
      <c r="J50" s="134">
        <v>1043</v>
      </c>
      <c r="K50" s="134">
        <v>1923</v>
      </c>
      <c r="L50" s="134">
        <v>1205</v>
      </c>
      <c r="M50" s="134">
        <v>1696</v>
      </c>
      <c r="N50" s="134">
        <v>705</v>
      </c>
      <c r="O50" s="134">
        <v>804</v>
      </c>
      <c r="P50" s="134">
        <v>940</v>
      </c>
      <c r="Q50" s="134">
        <v>1138</v>
      </c>
      <c r="R50" s="134">
        <v>1565</v>
      </c>
      <c r="T50" s="11"/>
      <c r="V50" s="10"/>
    </row>
    <row r="51" spans="1:22" x14ac:dyDescent="0.35">
      <c r="A51" s="18">
        <v>1984</v>
      </c>
      <c r="B51" s="18" t="s">
        <v>17</v>
      </c>
      <c r="C51" s="134">
        <v>18508</v>
      </c>
      <c r="D51" s="134">
        <v>14248</v>
      </c>
      <c r="E51" s="134">
        <v>1827</v>
      </c>
      <c r="F51" s="134">
        <v>2433</v>
      </c>
      <c r="G51" s="134">
        <v>1300</v>
      </c>
      <c r="H51" s="134">
        <v>1039</v>
      </c>
      <c r="I51" s="134">
        <v>1270</v>
      </c>
      <c r="J51" s="134">
        <v>1043</v>
      </c>
      <c r="K51" s="134">
        <v>1928</v>
      </c>
      <c r="L51" s="134">
        <v>1166</v>
      </c>
      <c r="M51" s="134">
        <v>1622</v>
      </c>
      <c r="N51" s="134">
        <v>657</v>
      </c>
      <c r="O51" s="134">
        <v>822</v>
      </c>
      <c r="P51" s="134">
        <v>916</v>
      </c>
      <c r="Q51" s="134">
        <v>1066</v>
      </c>
      <c r="R51" s="134">
        <v>1419</v>
      </c>
      <c r="T51" s="11"/>
    </row>
    <row r="52" spans="1:22" x14ac:dyDescent="0.35">
      <c r="A52" s="18">
        <v>1985</v>
      </c>
      <c r="B52" s="18" t="s">
        <v>17</v>
      </c>
      <c r="C52" s="134">
        <v>19357</v>
      </c>
      <c r="D52" s="134">
        <v>14826</v>
      </c>
      <c r="E52" s="134">
        <v>1910</v>
      </c>
      <c r="F52" s="134">
        <v>2621</v>
      </c>
      <c r="G52" s="134">
        <v>1344</v>
      </c>
      <c r="H52" s="134">
        <v>1002</v>
      </c>
      <c r="I52" s="134">
        <v>1275</v>
      </c>
      <c r="J52" s="134">
        <v>1084</v>
      </c>
      <c r="K52" s="134">
        <v>2046</v>
      </c>
      <c r="L52" s="134">
        <v>1151</v>
      </c>
      <c r="M52" s="134">
        <v>1761</v>
      </c>
      <c r="N52" s="134">
        <v>630</v>
      </c>
      <c r="O52" s="134">
        <v>780</v>
      </c>
      <c r="P52" s="134">
        <v>1015</v>
      </c>
      <c r="Q52" s="134">
        <v>1145</v>
      </c>
      <c r="R52" s="134">
        <v>1593</v>
      </c>
      <c r="T52" s="11"/>
    </row>
    <row r="53" spans="1:22" x14ac:dyDescent="0.35">
      <c r="A53" s="18">
        <v>1986</v>
      </c>
      <c r="B53" s="18" t="s">
        <v>17</v>
      </c>
      <c r="C53" s="134">
        <v>18691</v>
      </c>
      <c r="D53" s="134">
        <v>14409</v>
      </c>
      <c r="E53" s="134">
        <v>1829</v>
      </c>
      <c r="F53" s="134">
        <v>2453</v>
      </c>
      <c r="G53" s="134">
        <v>1187</v>
      </c>
      <c r="H53" s="134">
        <v>990</v>
      </c>
      <c r="I53" s="134">
        <v>1261</v>
      </c>
      <c r="J53" s="134">
        <v>1131</v>
      </c>
      <c r="K53" s="134">
        <v>1895</v>
      </c>
      <c r="L53" s="134">
        <v>1177</v>
      </c>
      <c r="M53" s="134">
        <v>1638</v>
      </c>
      <c r="N53" s="134">
        <v>702</v>
      </c>
      <c r="O53" s="134">
        <v>796</v>
      </c>
      <c r="P53" s="134">
        <v>997</v>
      </c>
      <c r="Q53" s="134">
        <v>1112</v>
      </c>
      <c r="R53" s="134">
        <v>1523</v>
      </c>
      <c r="T53" s="11"/>
    </row>
    <row r="54" spans="1:22" x14ac:dyDescent="0.35">
      <c r="A54" s="18">
        <v>1987</v>
      </c>
      <c r="B54" s="18" t="s">
        <v>17</v>
      </c>
      <c r="C54" s="134">
        <v>18188</v>
      </c>
      <c r="D54" s="134">
        <v>13961</v>
      </c>
      <c r="E54" s="134">
        <v>1834</v>
      </c>
      <c r="F54" s="134">
        <v>2393</v>
      </c>
      <c r="G54" s="134">
        <v>1215</v>
      </c>
      <c r="H54" s="134">
        <v>1028</v>
      </c>
      <c r="I54" s="134">
        <v>1245</v>
      </c>
      <c r="J54" s="134">
        <v>994</v>
      </c>
      <c r="K54" s="134">
        <v>1817</v>
      </c>
      <c r="L54" s="134">
        <v>1077</v>
      </c>
      <c r="M54" s="134">
        <v>1665</v>
      </c>
      <c r="N54" s="134">
        <v>653</v>
      </c>
      <c r="O54" s="134">
        <v>743</v>
      </c>
      <c r="P54" s="134">
        <v>967</v>
      </c>
      <c r="Q54" s="134">
        <v>1071</v>
      </c>
      <c r="R54" s="134">
        <v>1486</v>
      </c>
      <c r="T54" s="11"/>
    </row>
    <row r="55" spans="1:22" x14ac:dyDescent="0.35">
      <c r="A55" s="18">
        <v>1988</v>
      </c>
      <c r="B55" s="18" t="s">
        <v>17</v>
      </c>
      <c r="C55" s="134">
        <v>18229</v>
      </c>
      <c r="D55" s="134">
        <v>14165</v>
      </c>
      <c r="E55" s="134">
        <v>1704</v>
      </c>
      <c r="F55" s="134">
        <v>2360</v>
      </c>
      <c r="G55" s="134">
        <v>1227</v>
      </c>
      <c r="H55" s="134">
        <v>1008</v>
      </c>
      <c r="I55" s="134">
        <v>1206</v>
      </c>
      <c r="J55" s="134">
        <v>1029</v>
      </c>
      <c r="K55" s="134">
        <v>1786</v>
      </c>
      <c r="L55" s="134">
        <v>1099</v>
      </c>
      <c r="M55" s="134">
        <v>1598</v>
      </c>
      <c r="N55" s="134">
        <v>647</v>
      </c>
      <c r="O55" s="134">
        <v>815</v>
      </c>
      <c r="P55" s="134">
        <v>1026</v>
      </c>
      <c r="Q55" s="134">
        <v>1141</v>
      </c>
      <c r="R55" s="134">
        <v>1583</v>
      </c>
      <c r="T55" s="11"/>
    </row>
    <row r="56" spans="1:22" x14ac:dyDescent="0.35">
      <c r="A56" s="18">
        <v>1989</v>
      </c>
      <c r="B56" s="18" t="s">
        <v>17</v>
      </c>
      <c r="C56" s="134">
        <v>18302</v>
      </c>
      <c r="D56" s="134">
        <v>14147</v>
      </c>
      <c r="E56" s="134">
        <v>1770</v>
      </c>
      <c r="F56" s="134">
        <v>2385</v>
      </c>
      <c r="G56" s="134">
        <v>1203</v>
      </c>
      <c r="H56" s="134">
        <v>1075</v>
      </c>
      <c r="I56" s="134">
        <v>1248</v>
      </c>
      <c r="J56" s="134">
        <v>996</v>
      </c>
      <c r="K56" s="134">
        <v>1815</v>
      </c>
      <c r="L56" s="134">
        <v>1009</v>
      </c>
      <c r="M56" s="134">
        <v>1578</v>
      </c>
      <c r="N56" s="134">
        <v>697</v>
      </c>
      <c r="O56" s="134">
        <v>800</v>
      </c>
      <c r="P56" s="134">
        <v>998</v>
      </c>
      <c r="Q56" s="134">
        <v>1154</v>
      </c>
      <c r="R56" s="134">
        <v>1574</v>
      </c>
      <c r="T56" s="11"/>
    </row>
    <row r="57" spans="1:22" x14ac:dyDescent="0.35">
      <c r="A57" s="18">
        <v>1990</v>
      </c>
      <c r="B57" s="18" t="s">
        <v>17</v>
      </c>
      <c r="C57" s="134">
        <v>17924</v>
      </c>
      <c r="D57" s="134">
        <v>13917</v>
      </c>
      <c r="E57" s="134">
        <v>1639</v>
      </c>
      <c r="F57" s="134">
        <v>2368</v>
      </c>
      <c r="G57" s="134">
        <v>1204</v>
      </c>
      <c r="H57" s="134">
        <v>953</v>
      </c>
      <c r="I57" s="134">
        <v>1239</v>
      </c>
      <c r="J57" s="134">
        <v>935</v>
      </c>
      <c r="K57" s="134">
        <v>1919</v>
      </c>
      <c r="L57" s="134">
        <v>970</v>
      </c>
      <c r="M57" s="134">
        <v>1593</v>
      </c>
      <c r="N57" s="134">
        <v>653</v>
      </c>
      <c r="O57" s="134">
        <v>828</v>
      </c>
      <c r="P57" s="134">
        <v>958</v>
      </c>
      <c r="Q57" s="134">
        <v>1061</v>
      </c>
      <c r="R57" s="134">
        <v>1604</v>
      </c>
      <c r="T57" s="11"/>
    </row>
    <row r="58" spans="1:22" x14ac:dyDescent="0.35">
      <c r="A58" s="18">
        <v>1991</v>
      </c>
      <c r="B58" s="18" t="s">
        <v>17</v>
      </c>
      <c r="C58" s="134">
        <v>17909</v>
      </c>
      <c r="D58" s="134">
        <v>13836</v>
      </c>
      <c r="E58" s="134">
        <v>1677</v>
      </c>
      <c r="F58" s="134">
        <v>2396</v>
      </c>
      <c r="G58" s="134">
        <v>1198</v>
      </c>
      <c r="H58" s="134">
        <v>1023</v>
      </c>
      <c r="I58" s="134">
        <v>1170</v>
      </c>
      <c r="J58" s="134">
        <v>968</v>
      </c>
      <c r="K58" s="134">
        <v>1819</v>
      </c>
      <c r="L58" s="134">
        <v>945</v>
      </c>
      <c r="M58" s="134">
        <v>1657</v>
      </c>
      <c r="N58" s="134">
        <v>634</v>
      </c>
      <c r="O58" s="134">
        <v>808</v>
      </c>
      <c r="P58" s="134">
        <v>996</v>
      </c>
      <c r="Q58" s="134">
        <v>1071</v>
      </c>
      <c r="R58" s="134">
        <v>1547</v>
      </c>
      <c r="T58" s="11"/>
    </row>
    <row r="59" spans="1:22" x14ac:dyDescent="0.35">
      <c r="A59" s="18">
        <v>1992</v>
      </c>
      <c r="B59" s="18" t="s">
        <v>17</v>
      </c>
      <c r="C59" s="134">
        <v>17380</v>
      </c>
      <c r="D59" s="134">
        <v>13566</v>
      </c>
      <c r="E59" s="134">
        <v>1590</v>
      </c>
      <c r="F59" s="134">
        <v>2224</v>
      </c>
      <c r="G59" s="134">
        <v>1193</v>
      </c>
      <c r="H59" s="134">
        <v>969</v>
      </c>
      <c r="I59" s="134">
        <v>1174</v>
      </c>
      <c r="J59" s="134">
        <v>974</v>
      </c>
      <c r="K59" s="134">
        <v>1768</v>
      </c>
      <c r="L59" s="134">
        <v>986</v>
      </c>
      <c r="M59" s="134">
        <v>1590</v>
      </c>
      <c r="N59" s="134">
        <v>608</v>
      </c>
      <c r="O59" s="134">
        <v>784</v>
      </c>
      <c r="P59" s="134">
        <v>982</v>
      </c>
      <c r="Q59" s="134">
        <v>1080</v>
      </c>
      <c r="R59" s="134">
        <v>1458</v>
      </c>
      <c r="T59" s="11"/>
    </row>
    <row r="60" spans="1:22" x14ac:dyDescent="0.35">
      <c r="A60" s="18">
        <v>1993</v>
      </c>
      <c r="B60" s="18" t="s">
        <v>17</v>
      </c>
      <c r="C60" s="134">
        <v>18174</v>
      </c>
      <c r="D60" s="134">
        <v>14094</v>
      </c>
      <c r="E60" s="134">
        <v>1649</v>
      </c>
      <c r="F60" s="134">
        <v>2431</v>
      </c>
      <c r="G60" s="134">
        <v>1188</v>
      </c>
      <c r="H60" s="134">
        <v>1102</v>
      </c>
      <c r="I60" s="134">
        <v>1105</v>
      </c>
      <c r="J60" s="134">
        <v>975</v>
      </c>
      <c r="K60" s="134">
        <v>1795</v>
      </c>
      <c r="L60" s="134">
        <v>1014</v>
      </c>
      <c r="M60" s="134">
        <v>1604</v>
      </c>
      <c r="N60" s="134">
        <v>669</v>
      </c>
      <c r="O60" s="134">
        <v>837</v>
      </c>
      <c r="P60" s="134">
        <v>1051</v>
      </c>
      <c r="Q60" s="134">
        <v>1188</v>
      </c>
      <c r="R60" s="134">
        <v>1566</v>
      </c>
      <c r="T60" s="11"/>
    </row>
    <row r="61" spans="1:22" x14ac:dyDescent="0.35">
      <c r="A61" s="18">
        <v>1994</v>
      </c>
      <c r="B61" s="18" t="s">
        <v>17</v>
      </c>
      <c r="C61" s="134">
        <v>17153</v>
      </c>
      <c r="D61" s="134">
        <v>13373</v>
      </c>
      <c r="E61" s="134">
        <v>1506</v>
      </c>
      <c r="F61" s="134">
        <v>2274</v>
      </c>
      <c r="G61" s="134">
        <v>1129</v>
      </c>
      <c r="H61" s="134">
        <v>1031</v>
      </c>
      <c r="I61" s="134">
        <v>1115</v>
      </c>
      <c r="J61" s="134">
        <v>901</v>
      </c>
      <c r="K61" s="134">
        <v>1727</v>
      </c>
      <c r="L61" s="134">
        <v>945</v>
      </c>
      <c r="M61" s="134">
        <v>1508</v>
      </c>
      <c r="N61" s="134">
        <v>623</v>
      </c>
      <c r="O61" s="134">
        <v>768</v>
      </c>
      <c r="P61" s="134">
        <v>1026</v>
      </c>
      <c r="Q61" s="134">
        <v>1118</v>
      </c>
      <c r="R61" s="134">
        <v>1482</v>
      </c>
    </row>
    <row r="62" spans="1:22" x14ac:dyDescent="0.35">
      <c r="A62" s="18">
        <v>1995</v>
      </c>
      <c r="B62" s="18" t="s">
        <v>17</v>
      </c>
      <c r="C62" s="134">
        <v>17382</v>
      </c>
      <c r="D62" s="134">
        <v>13521</v>
      </c>
      <c r="E62" s="134">
        <v>1509</v>
      </c>
      <c r="F62" s="134">
        <v>2352</v>
      </c>
      <c r="G62" s="134">
        <v>1087</v>
      </c>
      <c r="H62" s="134">
        <v>944</v>
      </c>
      <c r="I62" s="134">
        <v>1150</v>
      </c>
      <c r="J62" s="134">
        <v>972</v>
      </c>
      <c r="K62" s="134">
        <v>1737</v>
      </c>
      <c r="L62" s="134">
        <v>956</v>
      </c>
      <c r="M62" s="134">
        <v>1596</v>
      </c>
      <c r="N62" s="134">
        <v>600</v>
      </c>
      <c r="O62" s="134">
        <v>761</v>
      </c>
      <c r="P62" s="134">
        <v>990</v>
      </c>
      <c r="Q62" s="134">
        <v>1176</v>
      </c>
      <c r="R62" s="134">
        <v>1552</v>
      </c>
    </row>
    <row r="63" spans="1:22" x14ac:dyDescent="0.35">
      <c r="A63" s="18">
        <v>1996</v>
      </c>
      <c r="B63" s="18" t="s">
        <v>17</v>
      </c>
      <c r="C63" s="134">
        <v>17074</v>
      </c>
      <c r="D63" s="134">
        <v>13265</v>
      </c>
      <c r="E63" s="134">
        <v>1566</v>
      </c>
      <c r="F63" s="134">
        <v>2243</v>
      </c>
      <c r="G63" s="134">
        <v>1093</v>
      </c>
      <c r="H63" s="134">
        <v>1001</v>
      </c>
      <c r="I63" s="134">
        <v>1083</v>
      </c>
      <c r="J63" s="134">
        <v>956</v>
      </c>
      <c r="K63" s="134">
        <v>1739</v>
      </c>
      <c r="L63" s="134">
        <v>975</v>
      </c>
      <c r="M63" s="134">
        <v>1465</v>
      </c>
      <c r="N63" s="134">
        <v>614</v>
      </c>
      <c r="O63" s="134">
        <v>728</v>
      </c>
      <c r="P63" s="134">
        <v>1010</v>
      </c>
      <c r="Q63" s="134">
        <v>1164</v>
      </c>
      <c r="R63" s="134">
        <v>1437</v>
      </c>
    </row>
    <row r="64" spans="1:22" x14ac:dyDescent="0.35">
      <c r="A64" s="18">
        <v>1997</v>
      </c>
      <c r="B64" s="18" t="s">
        <v>17</v>
      </c>
      <c r="C64" s="134">
        <v>17391</v>
      </c>
      <c r="D64" s="134">
        <v>13486</v>
      </c>
      <c r="E64" s="134">
        <v>1654</v>
      </c>
      <c r="F64" s="134">
        <v>2251</v>
      </c>
      <c r="G64" s="134">
        <v>1151</v>
      </c>
      <c r="H64" s="134">
        <v>1052</v>
      </c>
      <c r="I64" s="134">
        <v>1142</v>
      </c>
      <c r="J64" s="134">
        <v>1026</v>
      </c>
      <c r="K64" s="134">
        <v>1645</v>
      </c>
      <c r="L64" s="134">
        <v>963</v>
      </c>
      <c r="M64" s="134">
        <v>1364</v>
      </c>
      <c r="N64" s="134">
        <v>606</v>
      </c>
      <c r="O64" s="134">
        <v>781</v>
      </c>
      <c r="P64" s="134">
        <v>1063</v>
      </c>
      <c r="Q64" s="134">
        <v>1111</v>
      </c>
      <c r="R64" s="134">
        <v>1582</v>
      </c>
    </row>
    <row r="65" spans="1:18" x14ac:dyDescent="0.35">
      <c r="A65" s="18">
        <v>1998</v>
      </c>
      <c r="B65" s="18" t="s">
        <v>17</v>
      </c>
      <c r="C65" s="134">
        <v>16795</v>
      </c>
      <c r="D65" s="134">
        <v>13072</v>
      </c>
      <c r="E65" s="134">
        <v>1551</v>
      </c>
      <c r="F65" s="134">
        <v>2172</v>
      </c>
      <c r="G65" s="134">
        <v>1096</v>
      </c>
      <c r="H65" s="134">
        <v>985</v>
      </c>
      <c r="I65" s="134">
        <v>1080</v>
      </c>
      <c r="J65" s="134">
        <v>946</v>
      </c>
      <c r="K65" s="134">
        <v>1678</v>
      </c>
      <c r="L65" s="134">
        <v>966</v>
      </c>
      <c r="M65" s="134">
        <v>1431</v>
      </c>
      <c r="N65" s="134">
        <v>582</v>
      </c>
      <c r="O65" s="134">
        <v>693</v>
      </c>
      <c r="P65" s="134">
        <v>980</v>
      </c>
      <c r="Q65" s="134">
        <v>1138</v>
      </c>
      <c r="R65" s="134">
        <v>1497</v>
      </c>
    </row>
    <row r="66" spans="1:18" x14ac:dyDescent="0.35">
      <c r="A66" s="18">
        <v>1999</v>
      </c>
      <c r="B66" s="18" t="s">
        <v>17</v>
      </c>
      <c r="C66" s="134">
        <v>16878</v>
      </c>
      <c r="D66" s="134">
        <v>13235</v>
      </c>
      <c r="E66" s="134">
        <v>1527</v>
      </c>
      <c r="F66" s="134">
        <v>2116</v>
      </c>
      <c r="G66" s="134">
        <v>1089</v>
      </c>
      <c r="H66" s="134">
        <v>1013</v>
      </c>
      <c r="I66" s="134">
        <v>1101</v>
      </c>
      <c r="J66" s="134">
        <v>951</v>
      </c>
      <c r="K66" s="134">
        <v>1667</v>
      </c>
      <c r="L66" s="134">
        <v>918</v>
      </c>
      <c r="M66" s="134">
        <v>1435</v>
      </c>
      <c r="N66" s="134">
        <v>601</v>
      </c>
      <c r="O66" s="134">
        <v>760</v>
      </c>
      <c r="P66" s="134">
        <v>1029</v>
      </c>
      <c r="Q66" s="134">
        <v>1215</v>
      </c>
      <c r="R66" s="134">
        <v>1456</v>
      </c>
    </row>
    <row r="67" spans="1:18" x14ac:dyDescent="0.35">
      <c r="A67" s="18">
        <v>2000</v>
      </c>
      <c r="B67" s="18" t="s">
        <v>17</v>
      </c>
      <c r="C67" s="134">
        <v>16195</v>
      </c>
      <c r="D67" s="134">
        <v>12664</v>
      </c>
      <c r="E67" s="134">
        <v>1437</v>
      </c>
      <c r="F67" s="134">
        <v>2094</v>
      </c>
      <c r="G67" s="134">
        <v>981</v>
      </c>
      <c r="H67" s="134">
        <v>1069</v>
      </c>
      <c r="I67" s="134">
        <v>1033</v>
      </c>
      <c r="J67" s="134">
        <v>914</v>
      </c>
      <c r="K67" s="134">
        <v>1614</v>
      </c>
      <c r="L67" s="134">
        <v>896</v>
      </c>
      <c r="M67" s="134">
        <v>1316</v>
      </c>
      <c r="N67" s="134">
        <v>561</v>
      </c>
      <c r="O67" s="134">
        <v>683</v>
      </c>
      <c r="P67" s="134">
        <v>1026</v>
      </c>
      <c r="Q67" s="134">
        <v>1179</v>
      </c>
      <c r="R67" s="134">
        <v>1392</v>
      </c>
    </row>
    <row r="68" spans="1:18" x14ac:dyDescent="0.35">
      <c r="A68" s="18">
        <v>2001</v>
      </c>
      <c r="B68" s="18" t="s">
        <v>17</v>
      </c>
      <c r="C68" s="134">
        <v>16126</v>
      </c>
      <c r="D68" s="134">
        <v>12645</v>
      </c>
      <c r="E68" s="134">
        <v>1342</v>
      </c>
      <c r="F68" s="134">
        <v>2139</v>
      </c>
      <c r="G68" s="134">
        <v>971</v>
      </c>
      <c r="H68" s="134">
        <v>993</v>
      </c>
      <c r="I68" s="134">
        <v>1035</v>
      </c>
      <c r="J68" s="134">
        <v>910</v>
      </c>
      <c r="K68" s="134">
        <v>1566</v>
      </c>
      <c r="L68" s="134">
        <v>928</v>
      </c>
      <c r="M68" s="134">
        <v>1382</v>
      </c>
      <c r="N68" s="134">
        <v>594</v>
      </c>
      <c r="O68" s="134">
        <v>695</v>
      </c>
      <c r="P68" s="134">
        <v>1031</v>
      </c>
      <c r="Q68" s="134">
        <v>1192</v>
      </c>
      <c r="R68" s="134">
        <v>1348</v>
      </c>
    </row>
    <row r="69" spans="1:18" x14ac:dyDescent="0.35">
      <c r="A69" s="18">
        <v>2002</v>
      </c>
      <c r="B69" s="18" t="s">
        <v>17</v>
      </c>
      <c r="C69" s="134">
        <v>16229</v>
      </c>
      <c r="D69" s="134">
        <v>12721</v>
      </c>
      <c r="E69" s="134">
        <v>1439</v>
      </c>
      <c r="F69" s="134">
        <v>2069</v>
      </c>
      <c r="G69" s="134">
        <v>1033</v>
      </c>
      <c r="H69" s="134">
        <v>1027</v>
      </c>
      <c r="I69" s="134">
        <v>1045</v>
      </c>
      <c r="J69" s="134">
        <v>913</v>
      </c>
      <c r="K69" s="134">
        <v>1593</v>
      </c>
      <c r="L69" s="134">
        <v>913</v>
      </c>
      <c r="M69" s="134">
        <v>1332</v>
      </c>
      <c r="N69" s="134">
        <v>571</v>
      </c>
      <c r="O69" s="134">
        <v>667</v>
      </c>
      <c r="P69" s="134">
        <v>992</v>
      </c>
      <c r="Q69" s="134">
        <v>1201</v>
      </c>
      <c r="R69" s="134">
        <v>1434</v>
      </c>
    </row>
    <row r="70" spans="1:18" x14ac:dyDescent="0.35">
      <c r="A70" s="18">
        <v>2003</v>
      </c>
      <c r="B70" s="18" t="s">
        <v>17</v>
      </c>
      <c r="C70" s="134">
        <v>16347</v>
      </c>
      <c r="D70" s="134">
        <v>12823</v>
      </c>
      <c r="E70" s="134">
        <v>1411</v>
      </c>
      <c r="F70" s="134">
        <v>2113</v>
      </c>
      <c r="G70" s="134">
        <v>1016</v>
      </c>
      <c r="H70" s="134">
        <v>1030</v>
      </c>
      <c r="I70" s="134">
        <v>1041</v>
      </c>
      <c r="J70" s="134">
        <v>891</v>
      </c>
      <c r="K70" s="134">
        <v>1573</v>
      </c>
      <c r="L70" s="134">
        <v>959</v>
      </c>
      <c r="M70" s="134">
        <v>1366</v>
      </c>
      <c r="N70" s="134">
        <v>569</v>
      </c>
      <c r="O70" s="134">
        <v>715</v>
      </c>
      <c r="P70" s="134">
        <v>1058</v>
      </c>
      <c r="Q70" s="134">
        <v>1177</v>
      </c>
      <c r="R70" s="134">
        <v>1428</v>
      </c>
    </row>
    <row r="71" spans="1:18" x14ac:dyDescent="0.35">
      <c r="A71" s="18">
        <v>2004</v>
      </c>
      <c r="B71" s="19" t="s">
        <v>17</v>
      </c>
      <c r="C71" s="134">
        <v>15497</v>
      </c>
      <c r="D71" s="134">
        <v>12230</v>
      </c>
      <c r="E71" s="134">
        <v>1306</v>
      </c>
      <c r="F71" s="134">
        <v>1961</v>
      </c>
      <c r="G71" s="134">
        <v>1018</v>
      </c>
      <c r="H71" s="134">
        <v>1000</v>
      </c>
      <c r="I71" s="134">
        <v>1018</v>
      </c>
      <c r="J71" s="134">
        <v>806</v>
      </c>
      <c r="K71" s="134">
        <v>1504</v>
      </c>
      <c r="L71" s="134">
        <v>871</v>
      </c>
      <c r="M71" s="134">
        <v>1239</v>
      </c>
      <c r="N71" s="134">
        <v>570</v>
      </c>
      <c r="O71" s="134">
        <v>670</v>
      </c>
      <c r="P71" s="134">
        <v>937</v>
      </c>
      <c r="Q71" s="134">
        <v>1147</v>
      </c>
      <c r="R71" s="134">
        <v>1450</v>
      </c>
    </row>
    <row r="72" spans="1:18" x14ac:dyDescent="0.35">
      <c r="A72" s="18">
        <v>2005</v>
      </c>
      <c r="B72" s="19" t="s">
        <v>17</v>
      </c>
      <c r="C72" s="134">
        <v>15672</v>
      </c>
      <c r="D72" s="134">
        <v>12364</v>
      </c>
      <c r="E72" s="134">
        <v>1320</v>
      </c>
      <c r="F72" s="134">
        <v>1988</v>
      </c>
      <c r="G72" s="134">
        <v>912</v>
      </c>
      <c r="H72" s="134">
        <v>992</v>
      </c>
      <c r="I72" s="134">
        <v>1027</v>
      </c>
      <c r="J72" s="134">
        <v>836</v>
      </c>
      <c r="K72" s="134">
        <v>1479</v>
      </c>
      <c r="L72" s="134">
        <v>930</v>
      </c>
      <c r="M72" s="134">
        <v>1349</v>
      </c>
      <c r="N72" s="134">
        <v>554</v>
      </c>
      <c r="O72" s="134">
        <v>686</v>
      </c>
      <c r="P72" s="134">
        <v>927</v>
      </c>
      <c r="Q72" s="134">
        <v>1136</v>
      </c>
      <c r="R72" s="134">
        <v>1536</v>
      </c>
    </row>
    <row r="73" spans="1:18" x14ac:dyDescent="0.35">
      <c r="A73" s="18">
        <v>2006</v>
      </c>
      <c r="B73" s="19" t="s">
        <v>17</v>
      </c>
      <c r="C73" s="134">
        <v>15104</v>
      </c>
      <c r="D73" s="134">
        <v>11898</v>
      </c>
      <c r="E73" s="134">
        <v>1285</v>
      </c>
      <c r="F73" s="134">
        <v>1921</v>
      </c>
      <c r="G73" s="134">
        <v>988</v>
      </c>
      <c r="H73" s="134">
        <v>900</v>
      </c>
      <c r="I73" s="134">
        <v>985</v>
      </c>
      <c r="J73" s="134">
        <v>864</v>
      </c>
      <c r="K73" s="134">
        <v>1477</v>
      </c>
      <c r="L73" s="134">
        <v>863</v>
      </c>
      <c r="M73" s="134">
        <v>1240</v>
      </c>
      <c r="N73" s="134">
        <v>549</v>
      </c>
      <c r="O73" s="134">
        <v>626</v>
      </c>
      <c r="P73" s="134">
        <v>1000</v>
      </c>
      <c r="Q73" s="134">
        <v>1092</v>
      </c>
      <c r="R73" s="134">
        <v>1314</v>
      </c>
    </row>
    <row r="74" spans="1:18" x14ac:dyDescent="0.35">
      <c r="A74" s="18">
        <v>2007</v>
      </c>
      <c r="B74" s="19" t="s">
        <v>17</v>
      </c>
      <c r="C74" s="134">
        <v>15367</v>
      </c>
      <c r="D74" s="134">
        <v>12123</v>
      </c>
      <c r="E74" s="134">
        <v>1368</v>
      </c>
      <c r="F74" s="134">
        <v>1876</v>
      </c>
      <c r="G74" s="134">
        <v>964</v>
      </c>
      <c r="H74" s="134">
        <v>915</v>
      </c>
      <c r="I74" s="134">
        <v>983</v>
      </c>
      <c r="J74" s="134">
        <v>826</v>
      </c>
      <c r="K74" s="134">
        <v>1530</v>
      </c>
      <c r="L74" s="134">
        <v>837</v>
      </c>
      <c r="M74" s="134">
        <v>1252</v>
      </c>
      <c r="N74" s="134">
        <v>568</v>
      </c>
      <c r="O74" s="134">
        <v>663</v>
      </c>
      <c r="P74" s="134">
        <v>1052</v>
      </c>
      <c r="Q74" s="134">
        <v>1118</v>
      </c>
      <c r="R74" s="134">
        <v>1415</v>
      </c>
    </row>
    <row r="75" spans="1:18" x14ac:dyDescent="0.35">
      <c r="A75" s="19">
        <v>2008</v>
      </c>
      <c r="B75" s="19" t="s">
        <v>17</v>
      </c>
      <c r="C75" s="134">
        <v>15483</v>
      </c>
      <c r="D75" s="134">
        <v>12306</v>
      </c>
      <c r="E75" s="134">
        <v>1277</v>
      </c>
      <c r="F75" s="134">
        <v>1900</v>
      </c>
      <c r="G75" s="134">
        <v>944</v>
      </c>
      <c r="H75" s="134">
        <v>1049</v>
      </c>
      <c r="I75" s="134">
        <v>991</v>
      </c>
      <c r="J75" s="134">
        <v>910</v>
      </c>
      <c r="K75" s="134">
        <v>1560</v>
      </c>
      <c r="L75" s="134">
        <v>818</v>
      </c>
      <c r="M75" s="134">
        <v>1347</v>
      </c>
      <c r="N75" s="134">
        <v>489</v>
      </c>
      <c r="O75" s="134">
        <v>687</v>
      </c>
      <c r="P75" s="134">
        <v>982</v>
      </c>
      <c r="Q75" s="134">
        <v>1141</v>
      </c>
      <c r="R75" s="134">
        <v>1388</v>
      </c>
    </row>
    <row r="76" spans="1:18" x14ac:dyDescent="0.35">
      <c r="A76" s="19">
        <v>2009</v>
      </c>
      <c r="B76" s="19" t="s">
        <v>17</v>
      </c>
      <c r="C76" s="134">
        <v>15001</v>
      </c>
      <c r="D76" s="134">
        <v>11886</v>
      </c>
      <c r="E76" s="134">
        <v>1312</v>
      </c>
      <c r="F76" s="134">
        <v>1803</v>
      </c>
      <c r="G76" s="134">
        <v>945</v>
      </c>
      <c r="H76" s="134">
        <v>937</v>
      </c>
      <c r="I76" s="134">
        <v>995</v>
      </c>
      <c r="J76" s="134">
        <v>838</v>
      </c>
      <c r="K76" s="134">
        <v>1412</v>
      </c>
      <c r="L76" s="134">
        <v>853</v>
      </c>
      <c r="M76" s="134">
        <v>1196</v>
      </c>
      <c r="N76" s="134">
        <v>618</v>
      </c>
      <c r="O76" s="134">
        <v>708</v>
      </c>
      <c r="P76" s="134">
        <v>946</v>
      </c>
      <c r="Q76" s="134">
        <v>1083</v>
      </c>
      <c r="R76" s="134">
        <v>1355</v>
      </c>
    </row>
    <row r="77" spans="1:18" x14ac:dyDescent="0.35">
      <c r="A77" s="19">
        <v>2010</v>
      </c>
      <c r="B77" s="19" t="s">
        <v>17</v>
      </c>
      <c r="C77" s="134">
        <v>14623</v>
      </c>
      <c r="D77" s="134">
        <v>11508</v>
      </c>
      <c r="E77" s="134">
        <v>1235</v>
      </c>
      <c r="F77" s="134">
        <v>1880</v>
      </c>
      <c r="G77" s="134">
        <v>841</v>
      </c>
      <c r="H77" s="134">
        <v>921</v>
      </c>
      <c r="I77" s="134">
        <v>907</v>
      </c>
      <c r="J77" s="134">
        <v>813</v>
      </c>
      <c r="K77" s="134">
        <v>1450</v>
      </c>
      <c r="L77" s="134">
        <v>814</v>
      </c>
      <c r="M77" s="134">
        <v>1199</v>
      </c>
      <c r="N77" s="134">
        <v>584</v>
      </c>
      <c r="O77" s="134">
        <v>630</v>
      </c>
      <c r="P77" s="134">
        <v>907</v>
      </c>
      <c r="Q77" s="134">
        <v>1116</v>
      </c>
      <c r="R77" s="134">
        <v>1326</v>
      </c>
    </row>
    <row r="78" spans="1:18" x14ac:dyDescent="0.35">
      <c r="A78" s="19">
        <v>2011</v>
      </c>
      <c r="B78" s="19" t="s">
        <v>17</v>
      </c>
      <c r="C78" s="134">
        <v>14683</v>
      </c>
      <c r="D78" s="134">
        <v>11676</v>
      </c>
      <c r="E78" s="134">
        <v>1189</v>
      </c>
      <c r="F78" s="134">
        <v>1818</v>
      </c>
      <c r="G78" s="134">
        <v>926</v>
      </c>
      <c r="H78" s="134">
        <v>967</v>
      </c>
      <c r="I78" s="134">
        <v>965</v>
      </c>
      <c r="J78" s="134">
        <v>791</v>
      </c>
      <c r="K78" s="134">
        <v>1433</v>
      </c>
      <c r="L78" s="134">
        <v>812</v>
      </c>
      <c r="M78" s="134">
        <v>1126</v>
      </c>
      <c r="N78" s="134">
        <v>543</v>
      </c>
      <c r="O78" s="134">
        <v>667</v>
      </c>
      <c r="P78" s="134">
        <v>970</v>
      </c>
      <c r="Q78" s="134">
        <v>1068</v>
      </c>
      <c r="R78" s="134">
        <v>1408</v>
      </c>
    </row>
    <row r="79" spans="1:18" x14ac:dyDescent="0.35">
      <c r="A79" s="19">
        <v>2012</v>
      </c>
      <c r="B79" s="19" t="s">
        <v>17</v>
      </c>
      <c r="C79" s="134">
        <v>14950</v>
      </c>
      <c r="D79" s="134">
        <v>11903</v>
      </c>
      <c r="E79" s="134">
        <v>1225</v>
      </c>
      <c r="F79" s="134">
        <v>1822</v>
      </c>
      <c r="G79" s="134">
        <v>1000</v>
      </c>
      <c r="H79" s="134">
        <v>980</v>
      </c>
      <c r="I79" s="134">
        <v>1015</v>
      </c>
      <c r="J79" s="134">
        <v>787</v>
      </c>
      <c r="K79" s="134">
        <v>1458</v>
      </c>
      <c r="L79" s="134">
        <v>819</v>
      </c>
      <c r="M79" s="134">
        <v>1222</v>
      </c>
      <c r="N79" s="134">
        <v>550</v>
      </c>
      <c r="O79" s="134">
        <v>611</v>
      </c>
      <c r="P79" s="134">
        <v>965</v>
      </c>
      <c r="Q79" s="134">
        <v>1036</v>
      </c>
      <c r="R79" s="134">
        <v>1460</v>
      </c>
    </row>
    <row r="80" spans="1:18" x14ac:dyDescent="0.35">
      <c r="A80" s="18">
        <v>2013</v>
      </c>
      <c r="B80" s="19" t="s">
        <v>17</v>
      </c>
      <c r="C80" s="134">
        <v>15157</v>
      </c>
      <c r="D80" s="134">
        <v>12125</v>
      </c>
      <c r="E80" s="134">
        <v>1215</v>
      </c>
      <c r="F80" s="134">
        <v>1816</v>
      </c>
      <c r="G80" s="134">
        <v>914</v>
      </c>
      <c r="H80" s="134">
        <v>985</v>
      </c>
      <c r="I80" s="134">
        <v>1044</v>
      </c>
      <c r="J80" s="134">
        <v>843</v>
      </c>
      <c r="K80" s="134">
        <v>1519</v>
      </c>
      <c r="L80" s="134">
        <v>846</v>
      </c>
      <c r="M80" s="134">
        <v>1212</v>
      </c>
      <c r="N80" s="134">
        <v>552</v>
      </c>
      <c r="O80" s="134">
        <v>646</v>
      </c>
      <c r="P80" s="134">
        <v>988</v>
      </c>
      <c r="Q80" s="134">
        <v>1165</v>
      </c>
      <c r="R80" s="134">
        <v>1411</v>
      </c>
    </row>
    <row r="81" spans="1:18" x14ac:dyDescent="0.35">
      <c r="A81" s="18">
        <v>2014</v>
      </c>
      <c r="B81" s="19" t="s">
        <v>17</v>
      </c>
      <c r="C81" s="134">
        <v>15020</v>
      </c>
      <c r="D81" s="134">
        <v>12002</v>
      </c>
      <c r="E81" s="134">
        <v>1234</v>
      </c>
      <c r="F81" s="134">
        <v>1782</v>
      </c>
      <c r="G81" s="134">
        <v>911</v>
      </c>
      <c r="H81" s="134">
        <v>1044</v>
      </c>
      <c r="I81" s="134">
        <v>1019</v>
      </c>
      <c r="J81" s="134">
        <v>812</v>
      </c>
      <c r="K81" s="134">
        <v>1481</v>
      </c>
      <c r="L81" s="134">
        <v>873</v>
      </c>
      <c r="M81" s="134">
        <v>1205</v>
      </c>
      <c r="N81" s="134">
        <v>607</v>
      </c>
      <c r="O81" s="134">
        <v>650</v>
      </c>
      <c r="P81" s="134">
        <v>939</v>
      </c>
      <c r="Q81" s="134">
        <v>1074</v>
      </c>
      <c r="R81" s="134">
        <v>1387</v>
      </c>
    </row>
    <row r="82" spans="1:18" x14ac:dyDescent="0.35">
      <c r="A82" s="18">
        <v>2015</v>
      </c>
      <c r="B82" s="19" t="s">
        <v>17</v>
      </c>
      <c r="C82" s="134">
        <v>15510</v>
      </c>
      <c r="D82" s="134">
        <v>12259</v>
      </c>
      <c r="E82" s="134">
        <v>1265</v>
      </c>
      <c r="F82" s="134">
        <v>1986</v>
      </c>
      <c r="G82" s="134">
        <v>943</v>
      </c>
      <c r="H82" s="134">
        <v>1024</v>
      </c>
      <c r="I82" s="134">
        <v>1056</v>
      </c>
      <c r="J82" s="134">
        <v>799</v>
      </c>
      <c r="K82" s="134">
        <v>1497</v>
      </c>
      <c r="L82" s="134">
        <v>858</v>
      </c>
      <c r="M82" s="134">
        <v>1239</v>
      </c>
      <c r="N82" s="134">
        <v>550</v>
      </c>
      <c r="O82" s="134">
        <v>670</v>
      </c>
      <c r="P82" s="134">
        <v>1006</v>
      </c>
      <c r="Q82" s="134">
        <v>1165</v>
      </c>
      <c r="R82" s="134">
        <v>1452</v>
      </c>
    </row>
    <row r="83" spans="1:18" x14ac:dyDescent="0.35">
      <c r="A83" s="18">
        <v>2016</v>
      </c>
      <c r="B83" s="19" t="s">
        <v>17</v>
      </c>
      <c r="C83" s="134">
        <v>15544</v>
      </c>
      <c r="D83" s="134">
        <v>12333</v>
      </c>
      <c r="E83" s="134">
        <v>1349</v>
      </c>
      <c r="F83" s="134">
        <v>1862</v>
      </c>
      <c r="G83" s="134">
        <v>865</v>
      </c>
      <c r="H83" s="134">
        <v>1087</v>
      </c>
      <c r="I83" s="134">
        <v>1055</v>
      </c>
      <c r="J83" s="134">
        <v>845</v>
      </c>
      <c r="K83" s="134">
        <v>1530</v>
      </c>
      <c r="L83" s="134">
        <v>835</v>
      </c>
      <c r="M83" s="134">
        <v>1177</v>
      </c>
      <c r="N83" s="134">
        <v>611</v>
      </c>
      <c r="O83" s="134">
        <v>621</v>
      </c>
      <c r="P83" s="134">
        <v>1021</v>
      </c>
      <c r="Q83" s="134">
        <v>1210</v>
      </c>
      <c r="R83" s="134">
        <v>1476</v>
      </c>
    </row>
    <row r="84" spans="1:18" x14ac:dyDescent="0.35">
      <c r="A84" s="18">
        <v>2017</v>
      </c>
      <c r="B84" s="19" t="s">
        <v>17</v>
      </c>
      <c r="C84" s="134">
        <v>15842</v>
      </c>
      <c r="D84" s="134">
        <v>12697</v>
      </c>
      <c r="E84" s="134">
        <v>1277</v>
      </c>
      <c r="F84" s="134">
        <v>1868</v>
      </c>
      <c r="G84" s="134">
        <v>950</v>
      </c>
      <c r="H84" s="134">
        <v>1149</v>
      </c>
      <c r="I84" s="134">
        <v>1086</v>
      </c>
      <c r="J84" s="134">
        <v>845</v>
      </c>
      <c r="K84" s="134">
        <v>1451</v>
      </c>
      <c r="L84" s="134">
        <v>952</v>
      </c>
      <c r="M84" s="134">
        <v>1245</v>
      </c>
      <c r="N84" s="134">
        <v>622</v>
      </c>
      <c r="O84" s="134">
        <v>650</v>
      </c>
      <c r="P84" s="134">
        <v>1043</v>
      </c>
      <c r="Q84" s="134">
        <v>1202</v>
      </c>
      <c r="R84" s="134">
        <v>1502</v>
      </c>
    </row>
    <row r="85" spans="1:18" x14ac:dyDescent="0.35">
      <c r="A85" s="18">
        <v>2018</v>
      </c>
      <c r="B85" s="19" t="s">
        <v>17</v>
      </c>
      <c r="C85" s="134">
        <v>16109</v>
      </c>
      <c r="D85" s="134">
        <v>12930</v>
      </c>
      <c r="E85" s="134">
        <v>1264</v>
      </c>
      <c r="F85" s="134">
        <v>1915</v>
      </c>
      <c r="G85" s="134">
        <v>954</v>
      </c>
      <c r="H85" s="134">
        <v>1126</v>
      </c>
      <c r="I85" s="134">
        <v>1101</v>
      </c>
      <c r="J85" s="134">
        <v>873</v>
      </c>
      <c r="K85" s="134">
        <v>1499</v>
      </c>
      <c r="L85" s="134">
        <v>900</v>
      </c>
      <c r="M85" s="134">
        <v>1238</v>
      </c>
      <c r="N85" s="134">
        <v>628</v>
      </c>
      <c r="O85" s="134">
        <v>708</v>
      </c>
      <c r="P85" s="134">
        <v>1056</v>
      </c>
      <c r="Q85" s="134">
        <v>1284</v>
      </c>
      <c r="R85" s="134">
        <v>1563</v>
      </c>
    </row>
    <row r="86" spans="1:18" x14ac:dyDescent="0.35">
      <c r="A86" s="18">
        <v>2019</v>
      </c>
      <c r="B86" s="19" t="s">
        <v>17</v>
      </c>
      <c r="C86" s="134">
        <v>15994</v>
      </c>
      <c r="D86" s="134">
        <v>12831</v>
      </c>
      <c r="E86" s="134">
        <v>1331</v>
      </c>
      <c r="F86" s="134">
        <v>1832</v>
      </c>
      <c r="G86" s="134">
        <v>960</v>
      </c>
      <c r="H86" s="134">
        <v>1148</v>
      </c>
      <c r="I86" s="134">
        <v>1106</v>
      </c>
      <c r="J86" s="134">
        <v>846</v>
      </c>
      <c r="K86" s="134">
        <v>1484</v>
      </c>
      <c r="L86" s="134">
        <v>851</v>
      </c>
      <c r="M86" s="134">
        <v>1281</v>
      </c>
      <c r="N86" s="134">
        <v>595</v>
      </c>
      <c r="O86" s="134">
        <v>712</v>
      </c>
      <c r="P86" s="134">
        <v>1029</v>
      </c>
      <c r="Q86" s="134">
        <v>1248</v>
      </c>
      <c r="R86" s="134">
        <v>1571</v>
      </c>
    </row>
    <row r="87" spans="1:18" x14ac:dyDescent="0.35">
      <c r="A87" s="18">
        <v>2020</v>
      </c>
      <c r="B87" s="19" t="s">
        <v>17</v>
      </c>
      <c r="C87" s="134">
        <v>18266</v>
      </c>
      <c r="D87" s="134">
        <v>14652</v>
      </c>
      <c r="E87" s="134">
        <v>1525</v>
      </c>
      <c r="F87" s="134">
        <v>2089</v>
      </c>
      <c r="G87" s="134">
        <v>1141</v>
      </c>
      <c r="H87" s="134">
        <v>1383</v>
      </c>
      <c r="I87" s="134">
        <v>1212</v>
      </c>
      <c r="J87" s="134">
        <v>936</v>
      </c>
      <c r="K87" s="134">
        <v>1589</v>
      </c>
      <c r="L87" s="134">
        <v>1042</v>
      </c>
      <c r="M87" s="134">
        <v>1518</v>
      </c>
      <c r="N87" s="134">
        <v>747</v>
      </c>
      <c r="O87" s="134">
        <v>778</v>
      </c>
      <c r="P87" s="134">
        <v>1161</v>
      </c>
      <c r="Q87" s="134">
        <v>1435</v>
      </c>
      <c r="R87" s="134">
        <v>1710</v>
      </c>
    </row>
    <row r="88" spans="1:18" x14ac:dyDescent="0.35">
      <c r="A88" s="117">
        <v>2021</v>
      </c>
      <c r="B88" s="19" t="s">
        <v>17</v>
      </c>
      <c r="C88" s="134">
        <v>17578</v>
      </c>
      <c r="D88" s="134">
        <v>13985</v>
      </c>
      <c r="E88" s="134">
        <v>1526</v>
      </c>
      <c r="F88" s="134">
        <v>2067</v>
      </c>
      <c r="G88" s="134">
        <v>1092</v>
      </c>
      <c r="H88" s="134">
        <v>1179</v>
      </c>
      <c r="I88" s="134">
        <v>1175</v>
      </c>
      <c r="J88" s="134">
        <v>908</v>
      </c>
      <c r="K88" s="134">
        <v>1652</v>
      </c>
      <c r="L88" s="134">
        <v>967</v>
      </c>
      <c r="M88" s="134">
        <v>1428</v>
      </c>
      <c r="N88" s="134">
        <v>692</v>
      </c>
      <c r="O88" s="134">
        <v>753</v>
      </c>
      <c r="P88" s="134">
        <v>1114</v>
      </c>
      <c r="Q88" s="134">
        <v>1340</v>
      </c>
      <c r="R88" s="134">
        <v>1685</v>
      </c>
    </row>
    <row r="89" spans="1:18" x14ac:dyDescent="0.35">
      <c r="A89" s="119">
        <v>2022</v>
      </c>
      <c r="B89" s="19" t="s">
        <v>17</v>
      </c>
      <c r="C89" s="134">
        <v>17442</v>
      </c>
      <c r="D89" s="134">
        <v>14039</v>
      </c>
      <c r="E89" s="134">
        <v>1452</v>
      </c>
      <c r="F89" s="134">
        <v>1951</v>
      </c>
      <c r="G89" s="134">
        <v>1086</v>
      </c>
      <c r="H89" s="134">
        <v>1274</v>
      </c>
      <c r="I89" s="134">
        <v>1208</v>
      </c>
      <c r="J89" s="134">
        <v>936</v>
      </c>
      <c r="K89" s="134">
        <v>1648</v>
      </c>
      <c r="L89" s="134">
        <v>927</v>
      </c>
      <c r="M89" s="134">
        <v>1370</v>
      </c>
      <c r="N89" s="134">
        <v>586</v>
      </c>
      <c r="O89" s="134">
        <v>801</v>
      </c>
      <c r="P89" s="134">
        <v>1160</v>
      </c>
      <c r="Q89" s="134">
        <v>1415</v>
      </c>
      <c r="R89" s="134">
        <v>1628</v>
      </c>
    </row>
    <row r="90" spans="1:18" x14ac:dyDescent="0.35">
      <c r="A90" s="119">
        <v>2023</v>
      </c>
      <c r="B90" s="19" t="s">
        <v>17</v>
      </c>
      <c r="C90" s="134">
        <v>17797</v>
      </c>
      <c r="D90" s="134">
        <v>14341</v>
      </c>
      <c r="E90" s="134">
        <v>1409</v>
      </c>
      <c r="F90" s="134">
        <v>2047</v>
      </c>
      <c r="G90" s="134">
        <v>1085</v>
      </c>
      <c r="H90" s="134">
        <v>1410</v>
      </c>
      <c r="I90" s="134">
        <v>1174</v>
      </c>
      <c r="J90" s="134">
        <v>965</v>
      </c>
      <c r="K90" s="134">
        <v>1721</v>
      </c>
      <c r="L90" s="134">
        <v>960</v>
      </c>
      <c r="M90" s="134">
        <v>1382</v>
      </c>
      <c r="N90" s="134">
        <v>668</v>
      </c>
      <c r="O90" s="134">
        <v>792</v>
      </c>
      <c r="P90" s="134">
        <v>1115</v>
      </c>
      <c r="Q90" s="134">
        <v>1401</v>
      </c>
      <c r="R90" s="134">
        <v>1668</v>
      </c>
    </row>
    <row r="91" spans="1:18" x14ac:dyDescent="0.35">
      <c r="A91" s="119">
        <v>2024</v>
      </c>
      <c r="B91" s="19" t="s">
        <v>17</v>
      </c>
      <c r="C91" s="134">
        <v>17180</v>
      </c>
      <c r="D91" s="134">
        <v>13849</v>
      </c>
      <c r="E91" s="134">
        <v>1418</v>
      </c>
      <c r="F91" s="134">
        <v>1913</v>
      </c>
      <c r="G91" s="134">
        <v>1035</v>
      </c>
      <c r="H91" s="134">
        <v>1252</v>
      </c>
      <c r="I91" s="134">
        <v>1150</v>
      </c>
      <c r="J91" s="134">
        <v>933</v>
      </c>
      <c r="K91" s="134">
        <v>1616</v>
      </c>
      <c r="L91" s="134">
        <v>1000</v>
      </c>
      <c r="M91" s="134">
        <v>1377</v>
      </c>
      <c r="N91" s="134">
        <v>706</v>
      </c>
      <c r="O91" s="134">
        <v>732</v>
      </c>
      <c r="P91" s="134">
        <v>1082</v>
      </c>
      <c r="Q91" s="134">
        <v>1313</v>
      </c>
      <c r="R91" s="134">
        <v>1653</v>
      </c>
    </row>
    <row r="92" spans="1:18" x14ac:dyDescent="0.35">
      <c r="A92" s="119">
        <v>2025</v>
      </c>
      <c r="B92" s="19" t="s">
        <v>17</v>
      </c>
      <c r="C92" s="134">
        <v>17072</v>
      </c>
      <c r="D92" s="134">
        <v>13788</v>
      </c>
      <c r="E92" s="134">
        <v>1368</v>
      </c>
      <c r="F92" s="134">
        <v>1916</v>
      </c>
      <c r="G92" s="134">
        <v>1044</v>
      </c>
      <c r="H92" s="134">
        <v>1283</v>
      </c>
      <c r="I92" s="134">
        <v>1172</v>
      </c>
      <c r="J92" s="134">
        <v>879</v>
      </c>
      <c r="K92" s="134">
        <v>1607</v>
      </c>
      <c r="L92" s="134">
        <v>892</v>
      </c>
      <c r="M92" s="134">
        <v>1456</v>
      </c>
      <c r="N92" s="134">
        <v>659</v>
      </c>
      <c r="O92" s="134">
        <v>710</v>
      </c>
      <c r="P92" s="134">
        <v>1152</v>
      </c>
      <c r="Q92" s="134">
        <v>1303</v>
      </c>
      <c r="R92" s="134">
        <v>1631</v>
      </c>
    </row>
    <row r="93" spans="1:18" x14ac:dyDescent="0.35">
      <c r="A93" s="133"/>
      <c r="C93" s="9">
        <f>SUM(C46-C92)</f>
        <v>-2238</v>
      </c>
      <c r="D93" s="9">
        <f t="shared" ref="D93:R93" si="1">SUM(D46-D92)</f>
        <v>-2298</v>
      </c>
      <c r="E93" s="9">
        <f t="shared" si="1"/>
        <v>585</v>
      </c>
      <c r="F93" s="9">
        <f t="shared" si="1"/>
        <v>-525</v>
      </c>
      <c r="G93" s="9">
        <f t="shared" si="1"/>
        <v>29</v>
      </c>
      <c r="H93" s="9">
        <f t="shared" si="1"/>
        <v>-336</v>
      </c>
      <c r="I93" s="9">
        <f t="shared" si="1"/>
        <v>-620</v>
      </c>
      <c r="J93" s="9">
        <f t="shared" si="1"/>
        <v>87</v>
      </c>
      <c r="K93" s="9">
        <f t="shared" si="1"/>
        <v>-534</v>
      </c>
      <c r="L93" s="9">
        <f t="shared" si="1"/>
        <v>293</v>
      </c>
      <c r="M93" s="9">
        <f t="shared" si="1"/>
        <v>465</v>
      </c>
      <c r="N93" s="9">
        <f t="shared" si="1"/>
        <v>-190</v>
      </c>
      <c r="O93" s="9">
        <f t="shared" si="1"/>
        <v>-85</v>
      </c>
      <c r="P93" s="9">
        <f t="shared" si="1"/>
        <v>-219</v>
      </c>
      <c r="Q93" s="9">
        <f t="shared" si="1"/>
        <v>-376</v>
      </c>
      <c r="R93" s="9">
        <f t="shared" si="1"/>
        <v>-812</v>
      </c>
    </row>
    <row r="94" spans="1:18" x14ac:dyDescent="0.35">
      <c r="M94" s="9"/>
    </row>
    <row r="95" spans="1:18" x14ac:dyDescent="0.35">
      <c r="G95" s="9"/>
    </row>
    <row r="96" spans="1:18" x14ac:dyDescent="0.35"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3:18" x14ac:dyDescent="0.35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</row>
  </sheetData>
  <conditionalFormatting sqref="C93:R93">
    <cfRule type="cellIs" dxfId="1" priority="1" operator="lessThan">
      <formula>0</formula>
    </cfRule>
  </conditionalFormatting>
  <conditionalFormatting sqref="C97:R97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B1:E17"/>
  <sheetViews>
    <sheetView workbookViewId="0">
      <selection activeCell="J8" sqref="J8"/>
    </sheetView>
  </sheetViews>
  <sheetFormatPr defaultRowHeight="14.5" x14ac:dyDescent="0.35"/>
  <cols>
    <col min="2" max="2" width="16.54296875" customWidth="1"/>
  </cols>
  <sheetData>
    <row r="1" spans="2:5" x14ac:dyDescent="0.35">
      <c r="E1" t="s">
        <v>52</v>
      </c>
    </row>
    <row r="2" spans="2:5" ht="20" x14ac:dyDescent="0.35">
      <c r="B2" s="13" t="s">
        <v>1</v>
      </c>
      <c r="E2" s="13" t="s">
        <v>1</v>
      </c>
    </row>
    <row r="3" spans="2:5" ht="20" x14ac:dyDescent="0.35">
      <c r="B3" s="13" t="s">
        <v>0</v>
      </c>
      <c r="E3" s="13" t="s">
        <v>0</v>
      </c>
    </row>
    <row r="4" spans="2:5" ht="20" x14ac:dyDescent="0.35">
      <c r="B4" s="4" t="s">
        <v>2</v>
      </c>
      <c r="E4" s="4" t="s">
        <v>2</v>
      </c>
    </row>
    <row r="5" spans="2:5" x14ac:dyDescent="0.35">
      <c r="B5" s="4" t="s">
        <v>3</v>
      </c>
      <c r="E5" s="4" t="s">
        <v>3</v>
      </c>
    </row>
    <row r="6" spans="2:5" x14ac:dyDescent="0.35">
      <c r="B6" s="4" t="s">
        <v>4</v>
      </c>
      <c r="E6" s="4" t="s">
        <v>4</v>
      </c>
    </row>
    <row r="7" spans="2:5" x14ac:dyDescent="0.35">
      <c r="B7" s="4" t="s">
        <v>5</v>
      </c>
      <c r="E7" s="4" t="s">
        <v>5</v>
      </c>
    </row>
    <row r="8" spans="2:5" x14ac:dyDescent="0.35">
      <c r="B8" s="4" t="s">
        <v>6</v>
      </c>
      <c r="E8" s="4" t="s">
        <v>6</v>
      </c>
    </row>
    <row r="9" spans="2:5" x14ac:dyDescent="0.35">
      <c r="B9" s="4" t="s">
        <v>7</v>
      </c>
      <c r="E9" s="4" t="s">
        <v>7</v>
      </c>
    </row>
    <row r="10" spans="2:5" x14ac:dyDescent="0.35">
      <c r="B10" s="4" t="s">
        <v>8</v>
      </c>
      <c r="E10" s="4" t="s">
        <v>8</v>
      </c>
    </row>
    <row r="11" spans="2:5" x14ac:dyDescent="0.35">
      <c r="B11" s="4" t="s">
        <v>9</v>
      </c>
      <c r="E11" s="4" t="s">
        <v>9</v>
      </c>
    </row>
    <row r="12" spans="2:5" x14ac:dyDescent="0.35">
      <c r="B12" s="4" t="s">
        <v>10</v>
      </c>
      <c r="E12" s="4" t="s">
        <v>10</v>
      </c>
    </row>
    <row r="13" spans="2:5" ht="20" x14ac:dyDescent="0.35">
      <c r="B13" s="4" t="s">
        <v>11</v>
      </c>
      <c r="E13" s="4" t="s">
        <v>11</v>
      </c>
    </row>
    <row r="14" spans="2:5" x14ac:dyDescent="0.35">
      <c r="B14" s="4" t="s">
        <v>12</v>
      </c>
      <c r="E14" s="4" t="s">
        <v>12</v>
      </c>
    </row>
    <row r="15" spans="2:5" ht="20" x14ac:dyDescent="0.35">
      <c r="B15" s="4" t="s">
        <v>13</v>
      </c>
      <c r="E15" s="4" t="s">
        <v>13</v>
      </c>
    </row>
    <row r="16" spans="2:5" ht="20" x14ac:dyDescent="0.35">
      <c r="B16" s="4" t="s">
        <v>14</v>
      </c>
      <c r="E16" s="4" t="s">
        <v>14</v>
      </c>
    </row>
    <row r="17" spans="2:5" x14ac:dyDescent="0.35">
      <c r="B17" s="4" t="s">
        <v>15</v>
      </c>
      <c r="E17" s="4" t="s">
        <v>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9f683e26-d8b9-4609-9ec4-e1a36e4bb4d2}" enabled="0" method="" siteId="{9f683e26-d8b9-4609-9ec4-e1a36e4bb4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Index &amp; notes</vt:lpstr>
      <vt:lpstr>Births (rates)</vt:lpstr>
      <vt:lpstr>Deaths (counts)</vt:lpstr>
      <vt:lpstr>Charts</vt:lpstr>
      <vt:lpstr>Raw data</vt:lpstr>
      <vt:lpstr>Lookup</vt:lpstr>
      <vt:lpstr>Area</vt:lpstr>
      <vt:lpstr>TFR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2026-08-25T10:15:32Z</dcterms:created>
  <dcterms:modified xsi:type="dcterms:W3CDTF">2026-08-25T10:17:52Z</dcterms:modified>
</cp:coreProperties>
</file>